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defaultThemeVersion="166925"/>
  <mc:AlternateContent xmlns:mc="http://schemas.openxmlformats.org/markup-compatibility/2006">
    <mc:Choice Requires="x15">
      <x15ac:absPath xmlns:x15ac="http://schemas.microsoft.com/office/spreadsheetml/2010/11/ac" url="J:\data\DMF Live Website\documents\forms\"/>
    </mc:Choice>
  </mc:AlternateContent>
  <xr:revisionPtr revIDLastSave="0" documentId="13_ncr:1_{9E4B1A61-D2B6-4E49-A81D-ED2F392E6CF5}" xr6:coauthVersionLast="47" xr6:coauthVersionMax="47" xr10:uidLastSave="{00000000-0000-0000-0000-000000000000}"/>
  <bookViews>
    <workbookView xWindow="-120" yWindow="-120" windowWidth="20730" windowHeight="11160" tabRatio="777" xr2:uid="{A27C3C1B-B678-417E-ABEC-B58315116C0A}"/>
  </bookViews>
  <sheets>
    <sheet name="High level instructions" sheetId="11" r:id="rId1"/>
    <sheet name="Municipal" sheetId="1" r:id="rId2"/>
    <sheet name="Municipal Cash" sheetId="8" r:id="rId3"/>
    <sheet name="Municipal COVID19 " sheetId="4" r:id="rId4"/>
    <sheet name="School" sheetId="2" r:id="rId5"/>
    <sheet name="School Cash" sheetId="13" r:id="rId6"/>
    <sheet name="School COVID19" sheetId="12" r:id="rId7"/>
    <sheet name="Upload" sheetId="6" r:id="rId8"/>
    <sheet name="Other Codes" sheetId="5" state="hidden" r:id="rId9"/>
    <sheet name="Account Codes" sheetId="7" state="hidden" r:id="rId10"/>
  </sheets>
  <externalReferences>
    <externalReference r:id="rId11"/>
  </externalReferences>
  <definedNames>
    <definedName name="_xlnm._FilterDatabase" localSheetId="9" hidden="1">'Account Codes'!$A$1:$S$800</definedName>
    <definedName name="_xlnm._FilterDatabase" localSheetId="7" hidden="1">Upload!$A$1:$W$344</definedName>
    <definedName name="Insurance" comment="insuarence options" localSheetId="9">'[1]Other Codes'!$U$2:$U$11</definedName>
    <definedName name="Insurance" comment="insuarence options" localSheetId="7">'[1]Other Codes'!$U$2:$U$11</definedName>
    <definedName name="Insurance" comment="insuarence options">'Other Codes'!$U$2:$U$11</definedName>
    <definedName name="muni">'Other Codes'!$B$2:$B$83</definedName>
    <definedName name="muni1" comment="just muni codes" localSheetId="9">'[1]Other Codes'!$B$2:$B$40</definedName>
    <definedName name="muni1" comment="just muni codes" localSheetId="7">'[1]Other Codes'!$B$2:$B$40</definedName>
    <definedName name="muni1" comment="just muni codes">'Other Codes'!$B$2:$B$40</definedName>
    <definedName name="_xlnm.Print_Area" localSheetId="9">'Account Codes'!$A$1:$S$705</definedName>
    <definedName name="Report" comment="List for report type">'Other Codes'!$E$2:$E$6</definedName>
    <definedName name="Reportname" comment="report type selection" localSheetId="9">'[1]Other Codes'!$E$2:$E$6</definedName>
    <definedName name="Reportname" comment="report type selection" localSheetId="7">'[1]Other Codes'!$E$2:$E$6</definedName>
    <definedName name="Reportname" comment="report type selection">'Other Codes'!$E$2:$E$6</definedName>
    <definedName name="School">'Other Codes'!$A$41:$B$83</definedName>
    <definedName name="school1" localSheetId="9">'[1]Other Codes'!$B$41:$B$83</definedName>
    <definedName name="school1" localSheetId="7">'[1]Other Codes'!$B$41:$B$83</definedName>
    <definedName name="school1">'Other Codes'!$B$41:$B$83</definedName>
    <definedName name="Union" comment="Union selection for working rates" localSheetId="9">'[1]Other Codes'!$Q$2:$Q$9</definedName>
    <definedName name="Union" comment="Union selection for working rates" localSheetId="7">'[1]Other Codes'!$Q$2:$Q$9</definedName>
    <definedName name="Union" comment="Union selection for working rates">'Other Codes'!$Q$2:$Q$9</definedName>
    <definedName name="yes_no" comment="yes or no selection">'[1](AB_5Y) Working Rates'!$AD$2:$AD$4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293" i="6" l="1"/>
  <c r="U233" i="6"/>
  <c r="G233" i="6" s="1"/>
  <c r="K10" i="12"/>
  <c r="K11" i="12"/>
  <c r="K12" i="12"/>
  <c r="K13" i="12"/>
  <c r="K14" i="12"/>
  <c r="K15" i="12"/>
  <c r="K16" i="12"/>
  <c r="K17" i="12"/>
  <c r="K18" i="12"/>
  <c r="K19" i="12"/>
  <c r="K20" i="12"/>
  <c r="K21" i="12"/>
  <c r="K22" i="12"/>
  <c r="K10" i="4"/>
  <c r="K11" i="4"/>
  <c r="K12" i="4"/>
  <c r="K13" i="4"/>
  <c r="K14" i="4"/>
  <c r="K15" i="4"/>
  <c r="K16" i="4"/>
  <c r="K17" i="4"/>
  <c r="K18" i="4"/>
  <c r="K19" i="4"/>
  <c r="K20" i="4"/>
  <c r="K21" i="4"/>
  <c r="K22" i="4"/>
  <c r="K9" i="12"/>
  <c r="K9" i="4"/>
  <c r="G21" i="2"/>
  <c r="H21" i="2"/>
  <c r="I21" i="2"/>
  <c r="J21" i="2"/>
  <c r="K21" i="2"/>
  <c r="L21" i="2"/>
  <c r="M21" i="2"/>
  <c r="M16" i="2"/>
  <c r="L16" i="2"/>
  <c r="K16" i="2"/>
  <c r="J16" i="2"/>
  <c r="I16" i="2"/>
  <c r="H16" i="2"/>
  <c r="G16" i="2"/>
  <c r="G21" i="1"/>
  <c r="H21" i="1"/>
  <c r="I21" i="1"/>
  <c r="K21" i="1"/>
  <c r="L21" i="1"/>
  <c r="M21" i="1"/>
  <c r="M19" i="1"/>
  <c r="M18" i="1"/>
  <c r="M14" i="1"/>
  <c r="M13" i="1"/>
  <c r="M11" i="1"/>
  <c r="M10" i="1"/>
  <c r="J14" i="1"/>
  <c r="J13" i="1"/>
  <c r="J11" i="1"/>
  <c r="J10" i="1"/>
  <c r="K16" i="1"/>
  <c r="L16" i="1"/>
  <c r="M16" i="1"/>
  <c r="H16" i="1"/>
  <c r="J16" i="1"/>
  <c r="J21" i="1"/>
  <c r="G16" i="1"/>
  <c r="Q267" i="6"/>
  <c r="Q268" i="6"/>
  <c r="Q269" i="6"/>
  <c r="Q271" i="6"/>
  <c r="Q272" i="6"/>
  <c r="Q273" i="6"/>
  <c r="Q274" i="6"/>
  <c r="Q275" i="6"/>
  <c r="Q276" i="6"/>
  <c r="Q277" i="6"/>
  <c r="Q278" i="6"/>
  <c r="Q279" i="6"/>
  <c r="Q280" i="6"/>
  <c r="Q281" i="6"/>
  <c r="Q282" i="6"/>
  <c r="Q284" i="6"/>
  <c r="Q265" i="6"/>
  <c r="O267" i="6"/>
  <c r="O268" i="6"/>
  <c r="O269" i="6"/>
  <c r="O271" i="6"/>
  <c r="O272" i="6"/>
  <c r="O273" i="6"/>
  <c r="O274" i="6"/>
  <c r="O275" i="6"/>
  <c r="O276" i="6"/>
  <c r="O277" i="6"/>
  <c r="O278" i="6"/>
  <c r="O279" i="6"/>
  <c r="O280" i="6"/>
  <c r="O281" i="6"/>
  <c r="O282" i="6"/>
  <c r="O284" i="6"/>
  <c r="Q248" i="6"/>
  <c r="Q249" i="6"/>
  <c r="Q250" i="6"/>
  <c r="Q252" i="6"/>
  <c r="Q253" i="6"/>
  <c r="Q254" i="6"/>
  <c r="Q255" i="6"/>
  <c r="Q256" i="6"/>
  <c r="Q257" i="6"/>
  <c r="Q258" i="6"/>
  <c r="Q259" i="6"/>
  <c r="Q260" i="6"/>
  <c r="Q261" i="6"/>
  <c r="Q262" i="6"/>
  <c r="Q263" i="6"/>
  <c r="Q247" i="6"/>
  <c r="O248" i="6"/>
  <c r="O249" i="6"/>
  <c r="O250" i="6"/>
  <c r="O252" i="6"/>
  <c r="O253" i="6"/>
  <c r="O254" i="6"/>
  <c r="O255" i="6"/>
  <c r="O256" i="6"/>
  <c r="O257" i="6"/>
  <c r="O258" i="6"/>
  <c r="O259" i="6"/>
  <c r="O260" i="6"/>
  <c r="O261" i="6"/>
  <c r="O262" i="6"/>
  <c r="O263" i="6"/>
  <c r="O265" i="6"/>
  <c r="O247" i="6"/>
  <c r="A327" i="6"/>
  <c r="E327" i="6"/>
  <c r="F327" i="6"/>
  <c r="G327" i="6"/>
  <c r="K327" i="6"/>
  <c r="L327" i="6" s="1"/>
  <c r="M327" i="6"/>
  <c r="Q327" i="6"/>
  <c r="U327" i="6"/>
  <c r="B327" i="6" s="1"/>
  <c r="A328" i="6"/>
  <c r="B328" i="6"/>
  <c r="D328" i="6"/>
  <c r="E328" i="6"/>
  <c r="F328" i="6"/>
  <c r="G328" i="6"/>
  <c r="H328" i="6" s="1"/>
  <c r="K328" i="6"/>
  <c r="L328" i="6" s="1"/>
  <c r="M328" i="6"/>
  <c r="Q328" i="6"/>
  <c r="R328" i="6"/>
  <c r="U328" i="6"/>
  <c r="C328" i="6" s="1"/>
  <c r="A329" i="6"/>
  <c r="B329" i="6"/>
  <c r="G329" i="6"/>
  <c r="H329" i="6" s="1"/>
  <c r="M329" i="6"/>
  <c r="U329" i="6"/>
  <c r="C329" i="6" s="1"/>
  <c r="O330" i="6"/>
  <c r="U330" i="6"/>
  <c r="C330" i="6" s="1"/>
  <c r="D331" i="6"/>
  <c r="U331" i="6"/>
  <c r="E331" i="6" s="1"/>
  <c r="D332" i="6"/>
  <c r="E332" i="6"/>
  <c r="F332" i="6"/>
  <c r="K332" i="6"/>
  <c r="Q332" i="6"/>
  <c r="U332" i="6"/>
  <c r="A332" i="6" s="1"/>
  <c r="A333" i="6"/>
  <c r="D333" i="6"/>
  <c r="E333" i="6"/>
  <c r="F333" i="6"/>
  <c r="G333" i="6"/>
  <c r="K333" i="6"/>
  <c r="L333" i="6"/>
  <c r="M333" i="6"/>
  <c r="Q333" i="6"/>
  <c r="U333" i="6"/>
  <c r="B333" i="6" s="1"/>
  <c r="W333" i="6"/>
  <c r="A334" i="6"/>
  <c r="B334" i="6"/>
  <c r="D334" i="6"/>
  <c r="E334" i="6"/>
  <c r="F334" i="6"/>
  <c r="G334" i="6"/>
  <c r="H334" i="6" s="1"/>
  <c r="K334" i="6"/>
  <c r="L334" i="6" s="1"/>
  <c r="M334" i="6"/>
  <c r="Q334" i="6"/>
  <c r="U334" i="6"/>
  <c r="C334" i="6" s="1"/>
  <c r="A335" i="6"/>
  <c r="B335" i="6"/>
  <c r="G335" i="6"/>
  <c r="H335" i="6" s="1"/>
  <c r="M335" i="6"/>
  <c r="U335" i="6"/>
  <c r="C335" i="6" s="1"/>
  <c r="C336" i="6"/>
  <c r="I336" i="6"/>
  <c r="O336" i="6"/>
  <c r="U336" i="6"/>
  <c r="D337" i="6"/>
  <c r="U337" i="6"/>
  <c r="E337" i="6" s="1"/>
  <c r="D338" i="6"/>
  <c r="E338" i="6"/>
  <c r="F338" i="6"/>
  <c r="K338" i="6"/>
  <c r="Q338" i="6"/>
  <c r="U338" i="6"/>
  <c r="A338" i="6" s="1"/>
  <c r="A339" i="6"/>
  <c r="D339" i="6"/>
  <c r="E339" i="6"/>
  <c r="F339" i="6"/>
  <c r="G339" i="6"/>
  <c r="K339" i="6"/>
  <c r="L339" i="6" s="1"/>
  <c r="M339" i="6"/>
  <c r="Q339" i="6"/>
  <c r="U339" i="6"/>
  <c r="B339" i="6" s="1"/>
  <c r="W339" i="6"/>
  <c r="A340" i="6"/>
  <c r="B340" i="6"/>
  <c r="D340" i="6"/>
  <c r="E340" i="6"/>
  <c r="F340" i="6"/>
  <c r="G340" i="6"/>
  <c r="H340" i="6" s="1"/>
  <c r="K340" i="6"/>
  <c r="L340" i="6" s="1"/>
  <c r="M340" i="6"/>
  <c r="Q340" i="6"/>
  <c r="U340" i="6"/>
  <c r="C340" i="6" s="1"/>
  <c r="A341" i="6"/>
  <c r="B341" i="6"/>
  <c r="G341" i="6"/>
  <c r="H341" i="6" s="1"/>
  <c r="M341" i="6"/>
  <c r="U341" i="6"/>
  <c r="C341" i="6" s="1"/>
  <c r="I342" i="6"/>
  <c r="O342" i="6"/>
  <c r="U342" i="6"/>
  <c r="C342" i="6" s="1"/>
  <c r="U343" i="6"/>
  <c r="E343" i="6" s="1"/>
  <c r="D344" i="6"/>
  <c r="E344" i="6"/>
  <c r="F344" i="6"/>
  <c r="K344" i="6"/>
  <c r="Q344" i="6"/>
  <c r="U344" i="6"/>
  <c r="A344" i="6" s="1"/>
  <c r="Q326" i="6"/>
  <c r="O326" i="6"/>
  <c r="M326" i="6"/>
  <c r="K326" i="6"/>
  <c r="U326" i="6"/>
  <c r="B324" i="6"/>
  <c r="D324" i="6"/>
  <c r="U324" i="6"/>
  <c r="A324" i="6" s="1"/>
  <c r="U325" i="6"/>
  <c r="B325" i="6" s="1"/>
  <c r="D308" i="6"/>
  <c r="I308" i="6"/>
  <c r="J308" i="6" s="1"/>
  <c r="U308" i="6"/>
  <c r="O308" i="6" s="1"/>
  <c r="D309" i="6"/>
  <c r="E309" i="6"/>
  <c r="K309" i="6"/>
  <c r="Q309" i="6"/>
  <c r="U309" i="6"/>
  <c r="B309" i="6" s="1"/>
  <c r="B310" i="6"/>
  <c r="D310" i="6"/>
  <c r="E310" i="6"/>
  <c r="F310" i="6"/>
  <c r="K310" i="6"/>
  <c r="L310" i="6" s="1"/>
  <c r="Q310" i="6"/>
  <c r="R310" i="6" s="1"/>
  <c r="U310" i="6"/>
  <c r="C310" i="6" s="1"/>
  <c r="B313" i="6"/>
  <c r="C313" i="6"/>
  <c r="O313" i="6"/>
  <c r="U313" i="6"/>
  <c r="A313" i="6" s="1"/>
  <c r="C314" i="6"/>
  <c r="O314" i="6"/>
  <c r="U314" i="6"/>
  <c r="D315" i="6"/>
  <c r="U315" i="6"/>
  <c r="K315" i="6" s="1"/>
  <c r="B316" i="6"/>
  <c r="D316" i="6"/>
  <c r="E316" i="6"/>
  <c r="F316" i="6"/>
  <c r="K316" i="6"/>
  <c r="L316" i="6" s="1"/>
  <c r="Q316" i="6"/>
  <c r="U316" i="6"/>
  <c r="C316" i="6" s="1"/>
  <c r="A317" i="6"/>
  <c r="E317" i="6"/>
  <c r="F317" i="6"/>
  <c r="G317" i="6"/>
  <c r="I317" i="6"/>
  <c r="K317" i="6"/>
  <c r="W317" i="6" s="1"/>
  <c r="M317" i="6"/>
  <c r="O317" i="6"/>
  <c r="Q317" i="6"/>
  <c r="S317" i="6"/>
  <c r="U317" i="6"/>
  <c r="A318" i="6"/>
  <c r="B318" i="6"/>
  <c r="D318" i="6"/>
  <c r="E318" i="6"/>
  <c r="F318" i="6"/>
  <c r="G318" i="6"/>
  <c r="H318" i="6" s="1"/>
  <c r="K318" i="6"/>
  <c r="L318" i="6" s="1"/>
  <c r="M318" i="6"/>
  <c r="Q318" i="6"/>
  <c r="S318" i="6"/>
  <c r="W318" i="6" s="1"/>
  <c r="U318" i="6"/>
  <c r="C318" i="6" s="1"/>
  <c r="B319" i="6"/>
  <c r="G319" i="6"/>
  <c r="H319" i="6" s="1"/>
  <c r="K319" i="6"/>
  <c r="O319" i="6"/>
  <c r="Q319" i="6"/>
  <c r="U319" i="6"/>
  <c r="E319" i="6" s="1"/>
  <c r="B320" i="6"/>
  <c r="F320" i="6"/>
  <c r="O320" i="6"/>
  <c r="U320" i="6"/>
  <c r="D320" i="6" s="1"/>
  <c r="A321" i="6"/>
  <c r="E321" i="6"/>
  <c r="G321" i="6"/>
  <c r="O321" i="6"/>
  <c r="S321" i="6"/>
  <c r="U321" i="6"/>
  <c r="D321" i="6" s="1"/>
  <c r="B322" i="6"/>
  <c r="D322" i="6"/>
  <c r="E322" i="6"/>
  <c r="F322" i="6"/>
  <c r="K322" i="6"/>
  <c r="L322" i="6" s="1"/>
  <c r="Q322" i="6"/>
  <c r="U322" i="6"/>
  <c r="C322" i="6" s="1"/>
  <c r="U323" i="6"/>
  <c r="F323" i="6" s="1"/>
  <c r="S307" i="6"/>
  <c r="Q307" i="6"/>
  <c r="O307" i="6"/>
  <c r="M307" i="6"/>
  <c r="K307" i="6"/>
  <c r="U307" i="6"/>
  <c r="D307" i="6"/>
  <c r="E307" i="6"/>
  <c r="F307" i="6"/>
  <c r="A307" i="6"/>
  <c r="U305" i="6"/>
  <c r="C305" i="6" s="1"/>
  <c r="D306" i="6"/>
  <c r="U306" i="6"/>
  <c r="E306" i="6" s="1"/>
  <c r="A294" i="6"/>
  <c r="E294" i="6"/>
  <c r="F294" i="6"/>
  <c r="G294" i="6"/>
  <c r="K294" i="6"/>
  <c r="L294" i="6" s="1"/>
  <c r="M294" i="6"/>
  <c r="Q294" i="6"/>
  <c r="S294" i="6"/>
  <c r="U294" i="6"/>
  <c r="B294" i="6" s="1"/>
  <c r="A295" i="6"/>
  <c r="B295" i="6"/>
  <c r="D295" i="6"/>
  <c r="F295" i="6"/>
  <c r="G295" i="6"/>
  <c r="H295" i="6" s="1"/>
  <c r="M295" i="6"/>
  <c r="S295" i="6"/>
  <c r="U295" i="6"/>
  <c r="C295" i="6" s="1"/>
  <c r="U296" i="6"/>
  <c r="C296" i="6" s="1"/>
  <c r="D297" i="6"/>
  <c r="U297" i="6"/>
  <c r="E297" i="6" s="1"/>
  <c r="D298" i="6"/>
  <c r="E298" i="6"/>
  <c r="K298" i="6"/>
  <c r="Q298" i="6"/>
  <c r="U298" i="6"/>
  <c r="F298" i="6" s="1"/>
  <c r="A299" i="6"/>
  <c r="B299" i="6"/>
  <c r="D299" i="6"/>
  <c r="E299" i="6"/>
  <c r="F299" i="6"/>
  <c r="G299" i="6"/>
  <c r="H299" i="6" s="1"/>
  <c r="K299" i="6"/>
  <c r="L299" i="6"/>
  <c r="M299" i="6"/>
  <c r="Q299" i="6"/>
  <c r="R299" i="6" s="1"/>
  <c r="S299" i="6"/>
  <c r="U299" i="6"/>
  <c r="C299" i="6" s="1"/>
  <c r="W299" i="6"/>
  <c r="A300" i="6"/>
  <c r="F300" i="6"/>
  <c r="G300" i="6"/>
  <c r="M300" i="6"/>
  <c r="S300" i="6"/>
  <c r="U300" i="6"/>
  <c r="B300" i="6" s="1"/>
  <c r="A301" i="6"/>
  <c r="B301" i="6"/>
  <c r="D301" i="6"/>
  <c r="F301" i="6"/>
  <c r="G301" i="6"/>
  <c r="H301" i="6"/>
  <c r="M301" i="6"/>
  <c r="S301" i="6"/>
  <c r="U301" i="6"/>
  <c r="C301" i="6" s="1"/>
  <c r="O302" i="6"/>
  <c r="U302" i="6"/>
  <c r="D302" i="6" s="1"/>
  <c r="D303" i="6"/>
  <c r="U303" i="6"/>
  <c r="E303" i="6" s="1"/>
  <c r="D304" i="6"/>
  <c r="E304" i="6"/>
  <c r="K304" i="6"/>
  <c r="Q304" i="6"/>
  <c r="U304" i="6"/>
  <c r="F304" i="6" s="1"/>
  <c r="A293" i="6"/>
  <c r="A285" i="6"/>
  <c r="C285" i="6"/>
  <c r="D285" i="6"/>
  <c r="E285" i="6"/>
  <c r="F285" i="6"/>
  <c r="G285" i="6"/>
  <c r="I285" i="6"/>
  <c r="J285" i="6"/>
  <c r="K285" i="6"/>
  <c r="L285" i="6"/>
  <c r="M285" i="6"/>
  <c r="O285" i="6"/>
  <c r="P285" i="6"/>
  <c r="Q285" i="6"/>
  <c r="R285" i="6"/>
  <c r="T285" i="6"/>
  <c r="U285" i="6"/>
  <c r="B285" i="6" s="1"/>
  <c r="V285" i="6"/>
  <c r="W285" i="6"/>
  <c r="C286" i="6"/>
  <c r="F286" i="6"/>
  <c r="I286" i="6"/>
  <c r="L286" i="6"/>
  <c r="O286" i="6"/>
  <c r="R286" i="6"/>
  <c r="U286" i="6"/>
  <c r="D286" i="6" s="1"/>
  <c r="V286" i="6"/>
  <c r="E287" i="6"/>
  <c r="K287" i="6"/>
  <c r="Q287" i="6"/>
  <c r="U287" i="6"/>
  <c r="F287" i="6" s="1"/>
  <c r="D271" i="6"/>
  <c r="F271" i="6"/>
  <c r="U271" i="6"/>
  <c r="A271" i="6" s="1"/>
  <c r="U272" i="6"/>
  <c r="C272" i="6" s="1"/>
  <c r="D273" i="6"/>
  <c r="U273" i="6"/>
  <c r="E273" i="6" s="1"/>
  <c r="D274" i="6"/>
  <c r="F274" i="6"/>
  <c r="U274" i="6"/>
  <c r="A274" i="6" s="1"/>
  <c r="U275" i="6"/>
  <c r="C275" i="6" s="1"/>
  <c r="D276" i="6"/>
  <c r="U276" i="6"/>
  <c r="E276" i="6" s="1"/>
  <c r="D277" i="6"/>
  <c r="F277" i="6"/>
  <c r="U277" i="6"/>
  <c r="A277" i="6" s="1"/>
  <c r="U278" i="6"/>
  <c r="C278" i="6" s="1"/>
  <c r="D279" i="6"/>
  <c r="U279" i="6"/>
  <c r="E279" i="6" s="1"/>
  <c r="A280" i="6"/>
  <c r="D280" i="6"/>
  <c r="F280" i="6"/>
  <c r="G280" i="6"/>
  <c r="M280" i="6"/>
  <c r="U280" i="6"/>
  <c r="B280" i="6" s="1"/>
  <c r="U281" i="6"/>
  <c r="D282" i="6"/>
  <c r="U282" i="6"/>
  <c r="E282" i="6" s="1"/>
  <c r="A283" i="6"/>
  <c r="U283" i="6"/>
  <c r="B283" i="6" s="1"/>
  <c r="U284" i="6"/>
  <c r="F284" i="6" s="1"/>
  <c r="A268" i="6"/>
  <c r="D268" i="6"/>
  <c r="E268" i="6"/>
  <c r="F268" i="6"/>
  <c r="G268" i="6"/>
  <c r="K268" i="6"/>
  <c r="N268" i="6" s="1"/>
  <c r="M268" i="6"/>
  <c r="S268" i="6"/>
  <c r="U268" i="6"/>
  <c r="B268" i="6" s="1"/>
  <c r="A269" i="6"/>
  <c r="B269" i="6"/>
  <c r="E269" i="6"/>
  <c r="F269" i="6"/>
  <c r="G269" i="6"/>
  <c r="H269" i="6" s="1"/>
  <c r="K269" i="6"/>
  <c r="L269" i="6" s="1"/>
  <c r="M269" i="6"/>
  <c r="N269" i="6" s="1"/>
  <c r="S269" i="6"/>
  <c r="U269" i="6"/>
  <c r="C269" i="6" s="1"/>
  <c r="U267" i="6"/>
  <c r="D267" i="6" s="1"/>
  <c r="U266" i="6"/>
  <c r="Q266" i="6" s="1"/>
  <c r="U264" i="6"/>
  <c r="D264" i="6" s="1"/>
  <c r="D265" i="6"/>
  <c r="U265" i="6"/>
  <c r="E265" i="6" s="1"/>
  <c r="U253" i="6"/>
  <c r="B253" i="6" s="1"/>
  <c r="B254" i="6"/>
  <c r="D254" i="6"/>
  <c r="U254" i="6"/>
  <c r="C254" i="6" s="1"/>
  <c r="E255" i="6"/>
  <c r="K255" i="6"/>
  <c r="U255" i="6"/>
  <c r="D255" i="6" s="1"/>
  <c r="D256" i="6"/>
  <c r="E256" i="6"/>
  <c r="F256" i="6"/>
  <c r="K256" i="6"/>
  <c r="L256" i="6" s="1"/>
  <c r="U256" i="6"/>
  <c r="A256" i="6" s="1"/>
  <c r="A257" i="6"/>
  <c r="B257" i="6"/>
  <c r="D257" i="6"/>
  <c r="E257" i="6"/>
  <c r="F257" i="6"/>
  <c r="G257" i="6"/>
  <c r="H257" i="6" s="1"/>
  <c r="K257" i="6"/>
  <c r="L257" i="6" s="1"/>
  <c r="M257" i="6"/>
  <c r="S257" i="6"/>
  <c r="U257" i="6"/>
  <c r="C257" i="6" s="1"/>
  <c r="A258" i="6"/>
  <c r="B258" i="6"/>
  <c r="E258" i="6"/>
  <c r="F258" i="6"/>
  <c r="G258" i="6"/>
  <c r="H258" i="6" s="1"/>
  <c r="K258" i="6"/>
  <c r="R258" i="6" s="1"/>
  <c r="M258" i="6"/>
  <c r="S258" i="6"/>
  <c r="U258" i="6"/>
  <c r="C258" i="6" s="1"/>
  <c r="U259" i="6"/>
  <c r="B259" i="6" s="1"/>
  <c r="B260" i="6"/>
  <c r="D260" i="6"/>
  <c r="U260" i="6"/>
  <c r="C260" i="6" s="1"/>
  <c r="E261" i="6"/>
  <c r="K261" i="6"/>
  <c r="U261" i="6"/>
  <c r="D261" i="6" s="1"/>
  <c r="D262" i="6"/>
  <c r="E262" i="6"/>
  <c r="F262" i="6"/>
  <c r="K262" i="6"/>
  <c r="L262" i="6" s="1"/>
  <c r="U262" i="6"/>
  <c r="A262" i="6" s="1"/>
  <c r="A263" i="6"/>
  <c r="B263" i="6"/>
  <c r="D263" i="6"/>
  <c r="E263" i="6"/>
  <c r="F263" i="6"/>
  <c r="G263" i="6"/>
  <c r="H263" i="6" s="1"/>
  <c r="K263" i="6"/>
  <c r="L263" i="6" s="1"/>
  <c r="M263" i="6"/>
  <c r="S263" i="6"/>
  <c r="U263" i="6"/>
  <c r="C263" i="6" s="1"/>
  <c r="A247" i="6"/>
  <c r="A248" i="6"/>
  <c r="B248" i="6"/>
  <c r="E248" i="6"/>
  <c r="F248" i="6"/>
  <c r="G248" i="6"/>
  <c r="H248" i="6" s="1"/>
  <c r="K248" i="6"/>
  <c r="R248" i="6" s="1"/>
  <c r="L248" i="6"/>
  <c r="M248" i="6"/>
  <c r="N248" i="6" s="1"/>
  <c r="S248" i="6"/>
  <c r="U248" i="6"/>
  <c r="C248" i="6" s="1"/>
  <c r="B249" i="6"/>
  <c r="C249" i="6"/>
  <c r="U249" i="6"/>
  <c r="A249" i="6" s="1"/>
  <c r="C250" i="6"/>
  <c r="D250" i="6"/>
  <c r="U250" i="6"/>
  <c r="S247" i="6"/>
  <c r="M247" i="6"/>
  <c r="K247" i="6"/>
  <c r="U247" i="6"/>
  <c r="I247" i="6"/>
  <c r="D246" i="6"/>
  <c r="E246" i="6"/>
  <c r="K246" i="6"/>
  <c r="Q246" i="6"/>
  <c r="U246" i="6"/>
  <c r="F246" i="6" s="1"/>
  <c r="F233" i="6"/>
  <c r="A234" i="6"/>
  <c r="B234" i="6"/>
  <c r="D234" i="6"/>
  <c r="I234" i="6"/>
  <c r="J234" i="6" s="1"/>
  <c r="S234" i="6"/>
  <c r="U234" i="6"/>
  <c r="D235" i="6"/>
  <c r="E235" i="6"/>
  <c r="I235" i="6"/>
  <c r="O235" i="6"/>
  <c r="Q235" i="6"/>
  <c r="U235" i="6"/>
  <c r="D236" i="6"/>
  <c r="F236" i="6"/>
  <c r="I236" i="6"/>
  <c r="J236" i="6" s="1"/>
  <c r="Q236" i="6"/>
  <c r="U236" i="6"/>
  <c r="A237" i="6"/>
  <c r="D237" i="6"/>
  <c r="E237" i="6"/>
  <c r="F237" i="6"/>
  <c r="G237" i="6"/>
  <c r="K237" i="6"/>
  <c r="L237" i="6" s="1"/>
  <c r="M237" i="6"/>
  <c r="Q237" i="6"/>
  <c r="S237" i="6"/>
  <c r="U237" i="6"/>
  <c r="B237" i="6" s="1"/>
  <c r="A238" i="6"/>
  <c r="B238" i="6"/>
  <c r="D238" i="6"/>
  <c r="E238" i="6"/>
  <c r="F238" i="6"/>
  <c r="G238" i="6"/>
  <c r="H238" i="6"/>
  <c r="K238" i="6"/>
  <c r="N238" i="6" s="1"/>
  <c r="L238" i="6"/>
  <c r="M238" i="6"/>
  <c r="Q238" i="6"/>
  <c r="S238" i="6"/>
  <c r="U238" i="6"/>
  <c r="C238" i="6" s="1"/>
  <c r="A239" i="6"/>
  <c r="B239" i="6"/>
  <c r="F239" i="6"/>
  <c r="G239" i="6"/>
  <c r="H239" i="6" s="1"/>
  <c r="I239" i="6"/>
  <c r="O239" i="6"/>
  <c r="S239" i="6"/>
  <c r="U239" i="6"/>
  <c r="U240" i="6"/>
  <c r="D240" i="6" s="1"/>
  <c r="B241" i="6"/>
  <c r="D241" i="6"/>
  <c r="E241" i="6"/>
  <c r="I241" i="6"/>
  <c r="J241" i="6" s="1"/>
  <c r="O241" i="6"/>
  <c r="Q241" i="6"/>
  <c r="U241" i="6"/>
  <c r="U242" i="6"/>
  <c r="D242" i="6" s="1"/>
  <c r="A243" i="6"/>
  <c r="D243" i="6"/>
  <c r="E243" i="6"/>
  <c r="F243" i="6"/>
  <c r="G243" i="6"/>
  <c r="K243" i="6"/>
  <c r="R243" i="6" s="1"/>
  <c r="L243" i="6"/>
  <c r="M243" i="6"/>
  <c r="Q243" i="6"/>
  <c r="S243" i="6"/>
  <c r="U243" i="6"/>
  <c r="B243" i="6" s="1"/>
  <c r="A244" i="6"/>
  <c r="B244" i="6"/>
  <c r="D244" i="6"/>
  <c r="E244" i="6"/>
  <c r="F244" i="6"/>
  <c r="G244" i="6"/>
  <c r="H244" i="6" s="1"/>
  <c r="K244" i="6"/>
  <c r="M244" i="6"/>
  <c r="Q244" i="6"/>
  <c r="S244" i="6"/>
  <c r="U244" i="6"/>
  <c r="C244" i="6" s="1"/>
  <c r="U245" i="6"/>
  <c r="A245" i="6" s="1"/>
  <c r="G8" i="12"/>
  <c r="G8" i="4"/>
  <c r="U270" i="6" s="1"/>
  <c r="W294" i="6" l="1"/>
  <c r="R238" i="6"/>
  <c r="W268" i="6"/>
  <c r="R268" i="6"/>
  <c r="R294" i="6"/>
  <c r="R269" i="6"/>
  <c r="R317" i="6"/>
  <c r="L258" i="6"/>
  <c r="T269" i="6"/>
  <c r="R339" i="6"/>
  <c r="R327" i="6"/>
  <c r="R333" i="6"/>
  <c r="S233" i="6"/>
  <c r="A233" i="6"/>
  <c r="O233" i="6"/>
  <c r="I233" i="6"/>
  <c r="J233" i="6" s="1"/>
  <c r="R318" i="6"/>
  <c r="N299" i="6"/>
  <c r="R340" i="6"/>
  <c r="R334" i="6"/>
  <c r="N328" i="6"/>
  <c r="H233" i="6"/>
  <c r="T248" i="6"/>
  <c r="L268" i="6"/>
  <c r="N318" i="6"/>
  <c r="R237" i="6"/>
  <c r="V318" i="6"/>
  <c r="N340" i="6"/>
  <c r="N334" i="6"/>
  <c r="R262" i="6"/>
  <c r="R256" i="6"/>
  <c r="N258" i="6"/>
  <c r="R322" i="6"/>
  <c r="D343" i="6"/>
  <c r="F324" i="6"/>
  <c r="D270" i="6"/>
  <c r="Q270" i="6"/>
  <c r="O270" i="6"/>
  <c r="S245" i="6"/>
  <c r="M283" i="6"/>
  <c r="O264" i="6"/>
  <c r="Q264" i="6"/>
  <c r="O283" i="6"/>
  <c r="I245" i="6"/>
  <c r="J245" i="6" s="1"/>
  <c r="G283" i="6"/>
  <c r="Q283" i="6"/>
  <c r="U232" i="6"/>
  <c r="F283" i="6"/>
  <c r="D283" i="6"/>
  <c r="K266" i="6"/>
  <c r="M266" i="6"/>
  <c r="D266" i="6"/>
  <c r="S266" i="6"/>
  <c r="O266" i="6"/>
  <c r="T340" i="6"/>
  <c r="W340" i="6"/>
  <c r="I330" i="6"/>
  <c r="T328" i="6"/>
  <c r="W328" i="6"/>
  <c r="L344" i="6"/>
  <c r="R344" i="6"/>
  <c r="D336" i="6"/>
  <c r="J336" i="6"/>
  <c r="B336" i="6"/>
  <c r="E336" i="6"/>
  <c r="K336" i="6"/>
  <c r="P336" i="6" s="1"/>
  <c r="Q336" i="6"/>
  <c r="F336" i="6"/>
  <c r="A336" i="6"/>
  <c r="G336" i="6"/>
  <c r="H336" i="6" s="1"/>
  <c r="M336" i="6"/>
  <c r="N336" i="6" s="1"/>
  <c r="L332" i="6"/>
  <c r="R332" i="6"/>
  <c r="T334" i="6"/>
  <c r="W334" i="6"/>
  <c r="D342" i="6"/>
  <c r="J342" i="6"/>
  <c r="V342" i="6"/>
  <c r="E342" i="6"/>
  <c r="K342" i="6"/>
  <c r="P342" i="6" s="1"/>
  <c r="Q342" i="6"/>
  <c r="B342" i="6"/>
  <c r="T342" i="6"/>
  <c r="F342" i="6"/>
  <c r="A342" i="6"/>
  <c r="G342" i="6"/>
  <c r="H342" i="6" s="1"/>
  <c r="M342" i="6"/>
  <c r="L338" i="6"/>
  <c r="R338" i="6"/>
  <c r="P333" i="6"/>
  <c r="D330" i="6"/>
  <c r="J330" i="6"/>
  <c r="E330" i="6"/>
  <c r="K330" i="6"/>
  <c r="Q330" i="6"/>
  <c r="F330" i="6"/>
  <c r="B330" i="6"/>
  <c r="A330" i="6"/>
  <c r="G330" i="6"/>
  <c r="H330" i="6" s="1"/>
  <c r="M330" i="6"/>
  <c r="W327" i="6"/>
  <c r="O344" i="6"/>
  <c r="P344" i="6" s="1"/>
  <c r="I344" i="6"/>
  <c r="J344" i="6" s="1"/>
  <c r="C344" i="6"/>
  <c r="B343" i="6"/>
  <c r="F341" i="6"/>
  <c r="V339" i="6"/>
  <c r="O338" i="6"/>
  <c r="P338" i="6" s="1"/>
  <c r="I338" i="6"/>
  <c r="J338" i="6" s="1"/>
  <c r="C338" i="6"/>
  <c r="B337" i="6"/>
  <c r="F335" i="6"/>
  <c r="V333" i="6"/>
  <c r="O332" i="6"/>
  <c r="P332" i="6" s="1"/>
  <c r="I332" i="6"/>
  <c r="J332" i="6" s="1"/>
  <c r="C332" i="6"/>
  <c r="B331" i="6"/>
  <c r="F329" i="6"/>
  <c r="V327" i="6"/>
  <c r="D327" i="6"/>
  <c r="O331" i="6"/>
  <c r="I331" i="6"/>
  <c r="J331" i="6" s="1"/>
  <c r="C331" i="6"/>
  <c r="B344" i="6"/>
  <c r="M343" i="6"/>
  <c r="G343" i="6"/>
  <c r="H343" i="6" s="1"/>
  <c r="A343" i="6"/>
  <c r="Q341" i="6"/>
  <c r="K341" i="6"/>
  <c r="R341" i="6" s="1"/>
  <c r="E341" i="6"/>
  <c r="V340" i="6"/>
  <c r="O339" i="6"/>
  <c r="P339" i="6" s="1"/>
  <c r="I339" i="6"/>
  <c r="J339" i="6" s="1"/>
  <c r="C339" i="6"/>
  <c r="T338" i="6"/>
  <c r="B338" i="6"/>
  <c r="M337" i="6"/>
  <c r="G337" i="6"/>
  <c r="H337" i="6" s="1"/>
  <c r="A337" i="6"/>
  <c r="Q335" i="6"/>
  <c r="K335" i="6"/>
  <c r="L335" i="6" s="1"/>
  <c r="E335" i="6"/>
  <c r="V334" i="6"/>
  <c r="O333" i="6"/>
  <c r="I333" i="6"/>
  <c r="J333" i="6" s="1"/>
  <c r="C333" i="6"/>
  <c r="T332" i="6"/>
  <c r="B332" i="6"/>
  <c r="M331" i="6"/>
  <c r="G331" i="6"/>
  <c r="H331" i="6" s="1"/>
  <c r="A331" i="6"/>
  <c r="Q329" i="6"/>
  <c r="K329" i="6"/>
  <c r="R329" i="6" s="1"/>
  <c r="E329" i="6"/>
  <c r="V328" i="6"/>
  <c r="O327" i="6"/>
  <c r="P327" i="6" s="1"/>
  <c r="I327" i="6"/>
  <c r="J327" i="6" s="1"/>
  <c r="C327" i="6"/>
  <c r="O343" i="6"/>
  <c r="I343" i="6"/>
  <c r="J343" i="6" s="1"/>
  <c r="C343" i="6"/>
  <c r="T344" i="6"/>
  <c r="M344" i="6"/>
  <c r="N344" i="6" s="1"/>
  <c r="G344" i="6"/>
  <c r="H344" i="6" s="1"/>
  <c r="F343" i="6"/>
  <c r="D341" i="6"/>
  <c r="O340" i="6"/>
  <c r="P340" i="6" s="1"/>
  <c r="I340" i="6"/>
  <c r="J340" i="6" s="1"/>
  <c r="T339" i="6"/>
  <c r="N339" i="6"/>
  <c r="H339" i="6"/>
  <c r="W338" i="6"/>
  <c r="M338" i="6"/>
  <c r="N338" i="6" s="1"/>
  <c r="G338" i="6"/>
  <c r="H338" i="6" s="1"/>
  <c r="F337" i="6"/>
  <c r="D335" i="6"/>
  <c r="O334" i="6"/>
  <c r="P334" i="6" s="1"/>
  <c r="I334" i="6"/>
  <c r="J334" i="6" s="1"/>
  <c r="T333" i="6"/>
  <c r="N333" i="6"/>
  <c r="H333" i="6"/>
  <c r="W332" i="6"/>
  <c r="M332" i="6"/>
  <c r="N332" i="6" s="1"/>
  <c r="G332" i="6"/>
  <c r="H332" i="6" s="1"/>
  <c r="F331" i="6"/>
  <c r="D329" i="6"/>
  <c r="O328" i="6"/>
  <c r="P328" i="6" s="1"/>
  <c r="I328" i="6"/>
  <c r="J328" i="6" s="1"/>
  <c r="T327" i="6"/>
  <c r="N327" i="6"/>
  <c r="H327" i="6"/>
  <c r="O337" i="6"/>
  <c r="I337" i="6"/>
  <c r="J337" i="6" s="1"/>
  <c r="C337" i="6"/>
  <c r="Q343" i="6"/>
  <c r="K343" i="6"/>
  <c r="T343" i="6" s="1"/>
  <c r="O341" i="6"/>
  <c r="I341" i="6"/>
  <c r="J341" i="6" s="1"/>
  <c r="Q337" i="6"/>
  <c r="K337" i="6"/>
  <c r="T337" i="6" s="1"/>
  <c r="O335" i="6"/>
  <c r="I335" i="6"/>
  <c r="J335" i="6" s="1"/>
  <c r="Q331" i="6"/>
  <c r="K331" i="6"/>
  <c r="O329" i="6"/>
  <c r="I329" i="6"/>
  <c r="J329" i="6" s="1"/>
  <c r="F326" i="6"/>
  <c r="A326" i="6"/>
  <c r="R326" i="6"/>
  <c r="L326" i="6"/>
  <c r="E326" i="6"/>
  <c r="P326" i="6"/>
  <c r="D326" i="6"/>
  <c r="I326" i="6"/>
  <c r="J326" i="6" s="1"/>
  <c r="C326" i="6"/>
  <c r="N326" i="6"/>
  <c r="B326" i="6"/>
  <c r="V326" i="6"/>
  <c r="G326" i="6"/>
  <c r="H326" i="6" s="1"/>
  <c r="S325" i="6"/>
  <c r="M325" i="6"/>
  <c r="G325" i="6"/>
  <c r="A325" i="6"/>
  <c r="F325" i="6"/>
  <c r="Q324" i="6"/>
  <c r="K324" i="6"/>
  <c r="E324" i="6"/>
  <c r="Q325" i="6"/>
  <c r="K325" i="6"/>
  <c r="V325" i="6" s="1"/>
  <c r="E325" i="6"/>
  <c r="D325" i="6"/>
  <c r="O324" i="6"/>
  <c r="I324" i="6"/>
  <c r="J324" i="6" s="1"/>
  <c r="C324" i="6"/>
  <c r="O325" i="6"/>
  <c r="I325" i="6"/>
  <c r="J325" i="6" s="1"/>
  <c r="C325" i="6"/>
  <c r="H325" i="6"/>
  <c r="S324" i="6"/>
  <c r="M324" i="6"/>
  <c r="G324" i="6"/>
  <c r="H324" i="6" s="1"/>
  <c r="S323" i="6"/>
  <c r="K323" i="6"/>
  <c r="A323" i="6"/>
  <c r="M321" i="6"/>
  <c r="N321" i="6" s="1"/>
  <c r="I320" i="6"/>
  <c r="J320" i="6" s="1"/>
  <c r="T318" i="6"/>
  <c r="D317" i="6"/>
  <c r="J317" i="6"/>
  <c r="P317" i="6"/>
  <c r="V317" i="6"/>
  <c r="B317" i="6"/>
  <c r="H317" i="6"/>
  <c r="N317" i="6"/>
  <c r="T317" i="6"/>
  <c r="L317" i="6"/>
  <c r="C317" i="6"/>
  <c r="R316" i="6"/>
  <c r="O315" i="6"/>
  <c r="P315" i="6" s="1"/>
  <c r="C315" i="6"/>
  <c r="B314" i="6"/>
  <c r="M313" i="6"/>
  <c r="I323" i="6"/>
  <c r="J323" i="6" s="1"/>
  <c r="B321" i="6"/>
  <c r="H321" i="6"/>
  <c r="T321" i="6"/>
  <c r="F321" i="6"/>
  <c r="L321" i="6"/>
  <c r="K321" i="6"/>
  <c r="C321" i="6"/>
  <c r="P320" i="6"/>
  <c r="F319" i="6"/>
  <c r="L319" i="6"/>
  <c r="R319" i="6"/>
  <c r="D319" i="6"/>
  <c r="P319" i="6"/>
  <c r="M319" i="6"/>
  <c r="N319" i="6" s="1"/>
  <c r="C319" i="6"/>
  <c r="F313" i="6"/>
  <c r="D313" i="6"/>
  <c r="V313" i="6"/>
  <c r="E313" i="6"/>
  <c r="K313" i="6"/>
  <c r="P313" i="6" s="1"/>
  <c r="Q313" i="6"/>
  <c r="I313" i="6"/>
  <c r="J313" i="6" s="1"/>
  <c r="Q323" i="6"/>
  <c r="G323" i="6"/>
  <c r="H323" i="6" s="1"/>
  <c r="B315" i="6"/>
  <c r="F315" i="6"/>
  <c r="L315" i="6"/>
  <c r="A315" i="6"/>
  <c r="G315" i="6"/>
  <c r="H315" i="6" s="1"/>
  <c r="M315" i="6"/>
  <c r="N315" i="6" s="1"/>
  <c r="A314" i="6"/>
  <c r="G314" i="6"/>
  <c r="H314" i="6" s="1"/>
  <c r="M314" i="6"/>
  <c r="S314" i="6"/>
  <c r="E314" i="6"/>
  <c r="K314" i="6"/>
  <c r="Q314" i="6"/>
  <c r="F314" i="6"/>
  <c r="I314" i="6"/>
  <c r="J314" i="6" s="1"/>
  <c r="O323" i="6"/>
  <c r="Q321" i="6"/>
  <c r="R321" i="6" s="1"/>
  <c r="I321" i="6"/>
  <c r="J321" i="6" s="1"/>
  <c r="S319" i="6"/>
  <c r="T319" i="6" s="1"/>
  <c r="I319" i="6"/>
  <c r="J319" i="6" s="1"/>
  <c r="A319" i="6"/>
  <c r="S315" i="6"/>
  <c r="T315" i="6" s="1"/>
  <c r="I315" i="6"/>
  <c r="J315" i="6" s="1"/>
  <c r="S313" i="6"/>
  <c r="G313" i="6"/>
  <c r="H313" i="6" s="1"/>
  <c r="D323" i="6"/>
  <c r="V323" i="6"/>
  <c r="B323" i="6"/>
  <c r="C323" i="6"/>
  <c r="M323" i="6"/>
  <c r="E323" i="6"/>
  <c r="A320" i="6"/>
  <c r="G320" i="6"/>
  <c r="H320" i="6" s="1"/>
  <c r="M320" i="6"/>
  <c r="N320" i="6" s="1"/>
  <c r="S320" i="6"/>
  <c r="V320" i="6" s="1"/>
  <c r="E320" i="6"/>
  <c r="K320" i="6"/>
  <c r="W320" i="6" s="1"/>
  <c r="Q320" i="6"/>
  <c r="L320" i="6"/>
  <c r="C320" i="6"/>
  <c r="Q315" i="6"/>
  <c r="R315" i="6" s="1"/>
  <c r="E315" i="6"/>
  <c r="D314" i="6"/>
  <c r="A308" i="6"/>
  <c r="G308" i="6"/>
  <c r="H308" i="6" s="1"/>
  <c r="M308" i="6"/>
  <c r="S308" i="6"/>
  <c r="B308" i="6"/>
  <c r="N308" i="6"/>
  <c r="E308" i="6"/>
  <c r="K308" i="6"/>
  <c r="V308" i="6" s="1"/>
  <c r="Q308" i="6"/>
  <c r="F308" i="6"/>
  <c r="R308" i="6"/>
  <c r="C308" i="6"/>
  <c r="S309" i="6"/>
  <c r="V309" i="6" s="1"/>
  <c r="M309" i="6"/>
  <c r="G309" i="6"/>
  <c r="H309" i="6" s="1"/>
  <c r="A309" i="6"/>
  <c r="S322" i="6"/>
  <c r="W322" i="6" s="1"/>
  <c r="M322" i="6"/>
  <c r="N322" i="6" s="1"/>
  <c r="G322" i="6"/>
  <c r="H322" i="6" s="1"/>
  <c r="A322" i="6"/>
  <c r="O318" i="6"/>
  <c r="P318" i="6" s="1"/>
  <c r="I318" i="6"/>
  <c r="J318" i="6" s="1"/>
  <c r="S316" i="6"/>
  <c r="T316" i="6" s="1"/>
  <c r="M316" i="6"/>
  <c r="N316" i="6" s="1"/>
  <c r="G316" i="6"/>
  <c r="H316" i="6" s="1"/>
  <c r="A316" i="6"/>
  <c r="S310" i="6"/>
  <c r="M310" i="6"/>
  <c r="N310" i="6" s="1"/>
  <c r="G310" i="6"/>
  <c r="H310" i="6" s="1"/>
  <c r="A310" i="6"/>
  <c r="R309" i="6"/>
  <c r="L309" i="6"/>
  <c r="F309" i="6"/>
  <c r="O309" i="6"/>
  <c r="P309" i="6" s="1"/>
  <c r="I309" i="6"/>
  <c r="J309" i="6" s="1"/>
  <c r="C309" i="6"/>
  <c r="O322" i="6"/>
  <c r="P322" i="6" s="1"/>
  <c r="I322" i="6"/>
  <c r="J322" i="6" s="1"/>
  <c r="O316" i="6"/>
  <c r="P316" i="6" s="1"/>
  <c r="I316" i="6"/>
  <c r="J316" i="6" s="1"/>
  <c r="O310" i="6"/>
  <c r="P310" i="6" s="1"/>
  <c r="I310" i="6"/>
  <c r="J310" i="6" s="1"/>
  <c r="N309" i="6"/>
  <c r="L307" i="6"/>
  <c r="W307" i="6"/>
  <c r="P307" i="6"/>
  <c r="R307" i="6"/>
  <c r="I307" i="6"/>
  <c r="J307" i="6" s="1"/>
  <c r="C307" i="6"/>
  <c r="T307" i="6"/>
  <c r="N307" i="6"/>
  <c r="B307" i="6"/>
  <c r="V307" i="6"/>
  <c r="G307" i="6"/>
  <c r="H307" i="6" s="1"/>
  <c r="O305" i="6"/>
  <c r="I305" i="6"/>
  <c r="J305" i="6" s="1"/>
  <c r="O306" i="6"/>
  <c r="I306" i="6"/>
  <c r="J306" i="6" s="1"/>
  <c r="C306" i="6"/>
  <c r="B305" i="6"/>
  <c r="B306" i="6"/>
  <c r="S305" i="6"/>
  <c r="M305" i="6"/>
  <c r="G305" i="6"/>
  <c r="H305" i="6" s="1"/>
  <c r="A305" i="6"/>
  <c r="S306" i="6"/>
  <c r="M306" i="6"/>
  <c r="G306" i="6"/>
  <c r="H306" i="6" s="1"/>
  <c r="A306" i="6"/>
  <c r="F305" i="6"/>
  <c r="F306" i="6"/>
  <c r="Q305" i="6"/>
  <c r="K305" i="6"/>
  <c r="L305" i="6" s="1"/>
  <c r="E305" i="6"/>
  <c r="Q306" i="6"/>
  <c r="K306" i="6"/>
  <c r="D305" i="6"/>
  <c r="I304" i="6"/>
  <c r="J304" i="6" s="1"/>
  <c r="B303" i="6"/>
  <c r="M302" i="6"/>
  <c r="A302" i="6"/>
  <c r="Q300" i="6"/>
  <c r="K300" i="6"/>
  <c r="W300" i="6" s="1"/>
  <c r="E300" i="6"/>
  <c r="V299" i="6"/>
  <c r="O298" i="6"/>
  <c r="P298" i="6" s="1"/>
  <c r="I298" i="6"/>
  <c r="J298" i="6" s="1"/>
  <c r="C298" i="6"/>
  <c r="B297" i="6"/>
  <c r="S296" i="6"/>
  <c r="M296" i="6"/>
  <c r="G296" i="6"/>
  <c r="H296" i="6" s="1"/>
  <c r="A296" i="6"/>
  <c r="I302" i="6"/>
  <c r="J302" i="6" s="1"/>
  <c r="C302" i="6"/>
  <c r="O303" i="6"/>
  <c r="I303" i="6"/>
  <c r="J303" i="6" s="1"/>
  <c r="C303" i="6"/>
  <c r="B302" i="6"/>
  <c r="I297" i="6"/>
  <c r="J297" i="6" s="1"/>
  <c r="B296" i="6"/>
  <c r="O304" i="6"/>
  <c r="P304" i="6" s="1"/>
  <c r="C304" i="6"/>
  <c r="S302" i="6"/>
  <c r="G302" i="6"/>
  <c r="H302" i="6" s="1"/>
  <c r="B304" i="6"/>
  <c r="S303" i="6"/>
  <c r="M303" i="6"/>
  <c r="G303" i="6"/>
  <c r="H303" i="6" s="1"/>
  <c r="A303" i="6"/>
  <c r="F302" i="6"/>
  <c r="Q301" i="6"/>
  <c r="K301" i="6"/>
  <c r="E301" i="6"/>
  <c r="D300" i="6"/>
  <c r="O299" i="6"/>
  <c r="P299" i="6" s="1"/>
  <c r="I299" i="6"/>
  <c r="J299" i="6" s="1"/>
  <c r="B298" i="6"/>
  <c r="S297" i="6"/>
  <c r="M297" i="6"/>
  <c r="G297" i="6"/>
  <c r="H297" i="6" s="1"/>
  <c r="A297" i="6"/>
  <c r="F296" i="6"/>
  <c r="Q295" i="6"/>
  <c r="K295" i="6"/>
  <c r="W295" i="6" s="1"/>
  <c r="E295" i="6"/>
  <c r="V294" i="6"/>
  <c r="D294" i="6"/>
  <c r="O297" i="6"/>
  <c r="C297" i="6"/>
  <c r="S304" i="6"/>
  <c r="W304" i="6" s="1"/>
  <c r="G304" i="6"/>
  <c r="H304" i="6" s="1"/>
  <c r="A304" i="6"/>
  <c r="F303" i="6"/>
  <c r="Q302" i="6"/>
  <c r="K302" i="6"/>
  <c r="N302" i="6" s="1"/>
  <c r="E302" i="6"/>
  <c r="C300" i="6"/>
  <c r="S298" i="6"/>
  <c r="W298" i="6" s="1"/>
  <c r="M298" i="6"/>
  <c r="N298" i="6" s="1"/>
  <c r="G298" i="6"/>
  <c r="H298" i="6" s="1"/>
  <c r="A298" i="6"/>
  <c r="F297" i="6"/>
  <c r="Q296" i="6"/>
  <c r="K296" i="6"/>
  <c r="E296" i="6"/>
  <c r="O294" i="6"/>
  <c r="P294" i="6" s="1"/>
  <c r="I294" i="6"/>
  <c r="J294" i="6" s="1"/>
  <c r="C294" i="6"/>
  <c r="M304" i="6"/>
  <c r="N304" i="6" s="1"/>
  <c r="R303" i="6"/>
  <c r="O300" i="6"/>
  <c r="I300" i="6"/>
  <c r="J300" i="6" s="1"/>
  <c r="T299" i="6"/>
  <c r="R304" i="6"/>
  <c r="L304" i="6"/>
  <c r="W303" i="6"/>
  <c r="Q303" i="6"/>
  <c r="K303" i="6"/>
  <c r="O301" i="6"/>
  <c r="I301" i="6"/>
  <c r="J301" i="6" s="1"/>
  <c r="T300" i="6"/>
  <c r="H300" i="6"/>
  <c r="R298" i="6"/>
  <c r="L298" i="6"/>
  <c r="Q297" i="6"/>
  <c r="K297" i="6"/>
  <c r="T297" i="6" s="1"/>
  <c r="D296" i="6"/>
  <c r="O295" i="6"/>
  <c r="I295" i="6"/>
  <c r="J295" i="6" s="1"/>
  <c r="T294" i="6"/>
  <c r="N294" i="6"/>
  <c r="H294" i="6"/>
  <c r="O296" i="6"/>
  <c r="I296" i="6"/>
  <c r="J296" i="6" s="1"/>
  <c r="F293" i="6"/>
  <c r="Q293" i="6"/>
  <c r="K293" i="6"/>
  <c r="L293" i="6" s="1"/>
  <c r="E293" i="6"/>
  <c r="D293" i="6"/>
  <c r="O293" i="6"/>
  <c r="C293" i="6"/>
  <c r="B293" i="6"/>
  <c r="I293" i="6"/>
  <c r="J293" i="6" s="1"/>
  <c r="S293" i="6"/>
  <c r="W293" i="6" s="1"/>
  <c r="M293" i="6"/>
  <c r="G293" i="6"/>
  <c r="H293" i="6" s="1"/>
  <c r="W287" i="6"/>
  <c r="P287" i="6"/>
  <c r="J287" i="6"/>
  <c r="D287" i="6"/>
  <c r="N286" i="6"/>
  <c r="H286" i="6"/>
  <c r="B286" i="6"/>
  <c r="V287" i="6"/>
  <c r="O287" i="6"/>
  <c r="I287" i="6"/>
  <c r="C287" i="6"/>
  <c r="T286" i="6"/>
  <c r="M286" i="6"/>
  <c r="G286" i="6"/>
  <c r="A286" i="6"/>
  <c r="N287" i="6"/>
  <c r="H287" i="6"/>
  <c r="B287" i="6"/>
  <c r="T287" i="6"/>
  <c r="M287" i="6"/>
  <c r="G287" i="6"/>
  <c r="A287" i="6"/>
  <c r="Q286" i="6"/>
  <c r="K286" i="6"/>
  <c r="E286" i="6"/>
  <c r="R287" i="6"/>
  <c r="L287" i="6"/>
  <c r="W286" i="6"/>
  <c r="P286" i="6"/>
  <c r="J286" i="6"/>
  <c r="N285" i="6"/>
  <c r="H285" i="6"/>
  <c r="C284" i="6"/>
  <c r="I284" i="6"/>
  <c r="J284" i="6" s="1"/>
  <c r="D284" i="6"/>
  <c r="E284" i="6"/>
  <c r="K284" i="6"/>
  <c r="P284" i="6" s="1"/>
  <c r="A284" i="6"/>
  <c r="G284" i="6"/>
  <c r="H284" i="6" s="1"/>
  <c r="M284" i="6"/>
  <c r="N284" i="6" s="1"/>
  <c r="B284" i="6"/>
  <c r="R284" i="6"/>
  <c r="L284" i="6"/>
  <c r="C281" i="6"/>
  <c r="I281" i="6"/>
  <c r="J281" i="6" s="1"/>
  <c r="D281" i="6"/>
  <c r="F281" i="6"/>
  <c r="E281" i="6"/>
  <c r="K281" i="6"/>
  <c r="T281" i="6" s="1"/>
  <c r="A281" i="6"/>
  <c r="G281" i="6"/>
  <c r="H281" i="6" s="1"/>
  <c r="M281" i="6"/>
  <c r="B281" i="6"/>
  <c r="B278" i="6"/>
  <c r="B275" i="6"/>
  <c r="B272" i="6"/>
  <c r="K283" i="6"/>
  <c r="V283" i="6" s="1"/>
  <c r="E283" i="6"/>
  <c r="I282" i="6"/>
  <c r="J282" i="6" s="1"/>
  <c r="C282" i="6"/>
  <c r="K280" i="6"/>
  <c r="V280" i="6" s="1"/>
  <c r="E280" i="6"/>
  <c r="I279" i="6"/>
  <c r="J279" i="6" s="1"/>
  <c r="C279" i="6"/>
  <c r="M278" i="6"/>
  <c r="G278" i="6"/>
  <c r="H278" i="6" s="1"/>
  <c r="A278" i="6"/>
  <c r="K277" i="6"/>
  <c r="V277" i="6" s="1"/>
  <c r="E277" i="6"/>
  <c r="I276" i="6"/>
  <c r="J276" i="6" s="1"/>
  <c r="C276" i="6"/>
  <c r="M275" i="6"/>
  <c r="G275" i="6"/>
  <c r="H275" i="6" s="1"/>
  <c r="A275" i="6"/>
  <c r="K274" i="6"/>
  <c r="T274" i="6" s="1"/>
  <c r="E274" i="6"/>
  <c r="I273" i="6"/>
  <c r="J273" i="6" s="1"/>
  <c r="C273" i="6"/>
  <c r="M272" i="6"/>
  <c r="G272" i="6"/>
  <c r="H272" i="6" s="1"/>
  <c r="A272" i="6"/>
  <c r="K271" i="6"/>
  <c r="V271" i="6" s="1"/>
  <c r="E271" i="6"/>
  <c r="I283" i="6"/>
  <c r="J283" i="6" s="1"/>
  <c r="C283" i="6"/>
  <c r="M282" i="6"/>
  <c r="G282" i="6"/>
  <c r="H282" i="6" s="1"/>
  <c r="A282" i="6"/>
  <c r="I280" i="6"/>
  <c r="J280" i="6" s="1"/>
  <c r="C280" i="6"/>
  <c r="M279" i="6"/>
  <c r="G279" i="6"/>
  <c r="H279" i="6" s="1"/>
  <c r="A279" i="6"/>
  <c r="K278" i="6"/>
  <c r="L278" i="6" s="1"/>
  <c r="E278" i="6"/>
  <c r="I277" i="6"/>
  <c r="J277" i="6" s="1"/>
  <c r="C277" i="6"/>
  <c r="M276" i="6"/>
  <c r="G276" i="6"/>
  <c r="H276" i="6" s="1"/>
  <c r="A276" i="6"/>
  <c r="K275" i="6"/>
  <c r="V275" i="6" s="1"/>
  <c r="E275" i="6"/>
  <c r="V274" i="6"/>
  <c r="I274" i="6"/>
  <c r="J274" i="6" s="1"/>
  <c r="C274" i="6"/>
  <c r="M273" i="6"/>
  <c r="G273" i="6"/>
  <c r="H273" i="6" s="1"/>
  <c r="A273" i="6"/>
  <c r="K272" i="6"/>
  <c r="L272" i="6" s="1"/>
  <c r="E272" i="6"/>
  <c r="I271" i="6"/>
  <c r="J271" i="6" s="1"/>
  <c r="C271" i="6"/>
  <c r="B282" i="6"/>
  <c r="B279" i="6"/>
  <c r="R278" i="6"/>
  <c r="F278" i="6"/>
  <c r="B276" i="6"/>
  <c r="F275" i="6"/>
  <c r="B273" i="6"/>
  <c r="R272" i="6"/>
  <c r="F272" i="6"/>
  <c r="H283" i="6"/>
  <c r="F282" i="6"/>
  <c r="N280" i="6"/>
  <c r="H280" i="6"/>
  <c r="F279" i="6"/>
  <c r="J278" i="6"/>
  <c r="D278" i="6"/>
  <c r="B277" i="6"/>
  <c r="F276" i="6"/>
  <c r="D275" i="6"/>
  <c r="B274" i="6"/>
  <c r="F273" i="6"/>
  <c r="D272" i="6"/>
  <c r="N271" i="6"/>
  <c r="B271" i="6"/>
  <c r="K282" i="6"/>
  <c r="R282" i="6" s="1"/>
  <c r="K279" i="6"/>
  <c r="R279" i="6" s="1"/>
  <c r="I278" i="6"/>
  <c r="M277" i="6"/>
  <c r="G277" i="6"/>
  <c r="H277" i="6" s="1"/>
  <c r="K276" i="6"/>
  <c r="V276" i="6" s="1"/>
  <c r="I275" i="6"/>
  <c r="J275" i="6" s="1"/>
  <c r="M274" i="6"/>
  <c r="G274" i="6"/>
  <c r="H274" i="6" s="1"/>
  <c r="K273" i="6"/>
  <c r="R273" i="6" s="1"/>
  <c r="V272" i="6"/>
  <c r="I272" i="6"/>
  <c r="J272" i="6" s="1"/>
  <c r="T271" i="6"/>
  <c r="M271" i="6"/>
  <c r="G271" i="6"/>
  <c r="H271" i="6" s="1"/>
  <c r="I270" i="6"/>
  <c r="J270" i="6" s="1"/>
  <c r="C270" i="6"/>
  <c r="B270" i="6"/>
  <c r="M270" i="6"/>
  <c r="G270" i="6"/>
  <c r="H270" i="6" s="1"/>
  <c r="A270" i="6"/>
  <c r="L270" i="6"/>
  <c r="F270" i="6"/>
  <c r="K270" i="6"/>
  <c r="P270" i="6" s="1"/>
  <c r="E270" i="6"/>
  <c r="V269" i="6"/>
  <c r="P269" i="6"/>
  <c r="J269" i="6"/>
  <c r="D269" i="6"/>
  <c r="I268" i="6"/>
  <c r="J268" i="6" s="1"/>
  <c r="C268" i="6"/>
  <c r="W269" i="6"/>
  <c r="V268" i="6"/>
  <c r="P268" i="6"/>
  <c r="I269" i="6"/>
  <c r="T268" i="6"/>
  <c r="H268" i="6"/>
  <c r="I267" i="6"/>
  <c r="J267" i="6" s="1"/>
  <c r="C267" i="6"/>
  <c r="T267" i="6"/>
  <c r="B267" i="6"/>
  <c r="S267" i="6"/>
  <c r="M267" i="6"/>
  <c r="G267" i="6"/>
  <c r="H267" i="6" s="1"/>
  <c r="A267" i="6"/>
  <c r="F267" i="6"/>
  <c r="K267" i="6"/>
  <c r="L267" i="6" s="1"/>
  <c r="E267" i="6"/>
  <c r="I266" i="6"/>
  <c r="J266" i="6" s="1"/>
  <c r="C266" i="6"/>
  <c r="B266" i="6"/>
  <c r="V266" i="6"/>
  <c r="G266" i="6"/>
  <c r="H266" i="6" s="1"/>
  <c r="A266" i="6"/>
  <c r="F266" i="6"/>
  <c r="R266" i="6"/>
  <c r="E266" i="6"/>
  <c r="I264" i="6"/>
  <c r="J264" i="6" s="1"/>
  <c r="C264" i="6"/>
  <c r="I265" i="6"/>
  <c r="J265" i="6" s="1"/>
  <c r="C265" i="6"/>
  <c r="H264" i="6"/>
  <c r="B264" i="6"/>
  <c r="B265" i="6"/>
  <c r="S264" i="6"/>
  <c r="M264" i="6"/>
  <c r="G264" i="6"/>
  <c r="A264" i="6"/>
  <c r="S265" i="6"/>
  <c r="M265" i="6"/>
  <c r="G265" i="6"/>
  <c r="H265" i="6" s="1"/>
  <c r="A265" i="6"/>
  <c r="F264" i="6"/>
  <c r="F265" i="6"/>
  <c r="K264" i="6"/>
  <c r="R264" i="6" s="1"/>
  <c r="E264" i="6"/>
  <c r="K265" i="6"/>
  <c r="R265" i="6" s="1"/>
  <c r="I255" i="6"/>
  <c r="J255" i="6" s="1"/>
  <c r="C255" i="6"/>
  <c r="S253" i="6"/>
  <c r="M253" i="6"/>
  <c r="G253" i="6"/>
  <c r="H253" i="6" s="1"/>
  <c r="A253" i="6"/>
  <c r="P262" i="6"/>
  <c r="C262" i="6"/>
  <c r="S260" i="6"/>
  <c r="G260" i="6"/>
  <c r="H260" i="6" s="1"/>
  <c r="I256" i="6"/>
  <c r="J256" i="6" s="1"/>
  <c r="C256" i="6"/>
  <c r="S254" i="6"/>
  <c r="G254" i="6"/>
  <c r="H254" i="6" s="1"/>
  <c r="A254" i="6"/>
  <c r="F253" i="6"/>
  <c r="I263" i="6"/>
  <c r="J263" i="6" s="1"/>
  <c r="B262" i="6"/>
  <c r="S261" i="6"/>
  <c r="M261" i="6"/>
  <c r="N261" i="6" s="1"/>
  <c r="G261" i="6"/>
  <c r="H261" i="6" s="1"/>
  <c r="A261" i="6"/>
  <c r="F260" i="6"/>
  <c r="K259" i="6"/>
  <c r="R259" i="6" s="1"/>
  <c r="E259" i="6"/>
  <c r="D258" i="6"/>
  <c r="P257" i="6"/>
  <c r="I257" i="6"/>
  <c r="J257" i="6" s="1"/>
  <c r="B256" i="6"/>
  <c r="S255" i="6"/>
  <c r="M255" i="6"/>
  <c r="G255" i="6"/>
  <c r="H255" i="6" s="1"/>
  <c r="A255" i="6"/>
  <c r="F254" i="6"/>
  <c r="K253" i="6"/>
  <c r="L253" i="6" s="1"/>
  <c r="E253" i="6"/>
  <c r="I253" i="6"/>
  <c r="J253" i="6" s="1"/>
  <c r="C253" i="6"/>
  <c r="I261" i="6"/>
  <c r="C261" i="6"/>
  <c r="S259" i="6"/>
  <c r="M259" i="6"/>
  <c r="N259" i="6" s="1"/>
  <c r="G259" i="6"/>
  <c r="A259" i="6"/>
  <c r="P263" i="6"/>
  <c r="I262" i="6"/>
  <c r="J262" i="6" s="1"/>
  <c r="B261" i="6"/>
  <c r="M260" i="6"/>
  <c r="A260" i="6"/>
  <c r="F259" i="6"/>
  <c r="P256" i="6"/>
  <c r="N255" i="6"/>
  <c r="B255" i="6"/>
  <c r="M254" i="6"/>
  <c r="N263" i="6"/>
  <c r="S262" i="6"/>
  <c r="M262" i="6"/>
  <c r="N262" i="6" s="1"/>
  <c r="G262" i="6"/>
  <c r="H262" i="6" s="1"/>
  <c r="R261" i="6"/>
  <c r="L261" i="6"/>
  <c r="F261" i="6"/>
  <c r="K260" i="6"/>
  <c r="E260" i="6"/>
  <c r="D259" i="6"/>
  <c r="P258" i="6"/>
  <c r="I258" i="6"/>
  <c r="J258" i="6" s="1"/>
  <c r="N257" i="6"/>
  <c r="S256" i="6"/>
  <c r="M256" i="6"/>
  <c r="N256" i="6" s="1"/>
  <c r="G256" i="6"/>
  <c r="H256" i="6" s="1"/>
  <c r="R255" i="6"/>
  <c r="L255" i="6"/>
  <c r="F255" i="6"/>
  <c r="K254" i="6"/>
  <c r="E254" i="6"/>
  <c r="D253" i="6"/>
  <c r="I259" i="6"/>
  <c r="J259" i="6" s="1"/>
  <c r="C259" i="6"/>
  <c r="R263" i="6"/>
  <c r="P261" i="6"/>
  <c r="J261" i="6"/>
  <c r="I260" i="6"/>
  <c r="J260" i="6" s="1"/>
  <c r="H259" i="6"/>
  <c r="R257" i="6"/>
  <c r="P255" i="6"/>
  <c r="I254" i="6"/>
  <c r="J254" i="6" s="1"/>
  <c r="N253" i="6"/>
  <c r="B250" i="6"/>
  <c r="M249" i="6"/>
  <c r="D249" i="6"/>
  <c r="E249" i="6"/>
  <c r="K249" i="6"/>
  <c r="F249" i="6"/>
  <c r="I249" i="6"/>
  <c r="J249" i="6" s="1"/>
  <c r="E250" i="6"/>
  <c r="K250" i="6"/>
  <c r="P250" i="6" s="1"/>
  <c r="S250" i="6"/>
  <c r="F250" i="6"/>
  <c r="A250" i="6"/>
  <c r="G250" i="6"/>
  <c r="H250" i="6" s="1"/>
  <c r="M250" i="6"/>
  <c r="I250" i="6"/>
  <c r="J250" i="6" s="1"/>
  <c r="M251" i="6"/>
  <c r="S249" i="6"/>
  <c r="G249" i="6"/>
  <c r="H249" i="6" s="1"/>
  <c r="W248" i="6"/>
  <c r="V248" i="6"/>
  <c r="D248" i="6"/>
  <c r="P248" i="6"/>
  <c r="I248" i="6"/>
  <c r="J248" i="6" s="1"/>
  <c r="C247" i="6"/>
  <c r="B247" i="6"/>
  <c r="G247" i="6"/>
  <c r="H247" i="6" s="1"/>
  <c r="F247" i="6"/>
  <c r="P247" i="6"/>
  <c r="E247" i="6"/>
  <c r="J247" i="6"/>
  <c r="D247" i="6"/>
  <c r="O246" i="6"/>
  <c r="P246" i="6" s="1"/>
  <c r="I246" i="6"/>
  <c r="J246" i="6" s="1"/>
  <c r="C246" i="6"/>
  <c r="B246" i="6"/>
  <c r="S246" i="6"/>
  <c r="M246" i="6"/>
  <c r="N246" i="6" s="1"/>
  <c r="G246" i="6"/>
  <c r="H246" i="6" s="1"/>
  <c r="A246" i="6"/>
  <c r="R246" i="6"/>
  <c r="L246" i="6"/>
  <c r="D245" i="6"/>
  <c r="E245" i="6"/>
  <c r="Q245" i="6"/>
  <c r="K245" i="6"/>
  <c r="M245" i="6"/>
  <c r="C245" i="6"/>
  <c r="O242" i="6"/>
  <c r="E242" i="6"/>
  <c r="O240" i="6"/>
  <c r="G240" i="6"/>
  <c r="B245" i="6"/>
  <c r="R244" i="6"/>
  <c r="A236" i="6"/>
  <c r="G236" i="6"/>
  <c r="M236" i="6"/>
  <c r="S236" i="6"/>
  <c r="B236" i="6"/>
  <c r="H236" i="6"/>
  <c r="K236" i="6"/>
  <c r="N236" i="6" s="1"/>
  <c r="C236" i="6"/>
  <c r="E234" i="6"/>
  <c r="K234" i="6"/>
  <c r="Q234" i="6"/>
  <c r="F234" i="6"/>
  <c r="M234" i="6"/>
  <c r="C234" i="6"/>
  <c r="A242" i="6"/>
  <c r="G242" i="6"/>
  <c r="H242" i="6" s="1"/>
  <c r="M242" i="6"/>
  <c r="S242" i="6"/>
  <c r="B242" i="6"/>
  <c r="K242" i="6"/>
  <c r="L242" i="6" s="1"/>
  <c r="C242" i="6"/>
  <c r="E240" i="6"/>
  <c r="K240" i="6"/>
  <c r="Q240" i="6"/>
  <c r="F240" i="6"/>
  <c r="M240" i="6"/>
  <c r="C240" i="6"/>
  <c r="B240" i="6"/>
  <c r="N244" i="6"/>
  <c r="O245" i="6"/>
  <c r="G245" i="6"/>
  <c r="H245" i="6" s="1"/>
  <c r="Q242" i="6"/>
  <c r="I242" i="6"/>
  <c r="J242" i="6" s="1"/>
  <c r="S240" i="6"/>
  <c r="I240" i="6"/>
  <c r="J240" i="6" s="1"/>
  <c r="A240" i="6"/>
  <c r="F235" i="6"/>
  <c r="M235" i="6"/>
  <c r="A235" i="6"/>
  <c r="G235" i="6"/>
  <c r="H235" i="6" s="1"/>
  <c r="S235" i="6"/>
  <c r="K235" i="6"/>
  <c r="P235" i="6" s="1"/>
  <c r="C235" i="6"/>
  <c r="D233" i="6"/>
  <c r="E233" i="6"/>
  <c r="K233" i="6"/>
  <c r="Q233" i="6"/>
  <c r="M233" i="6"/>
  <c r="C233" i="6"/>
  <c r="F245" i="6"/>
  <c r="L244" i="6"/>
  <c r="F242" i="6"/>
  <c r="F241" i="6"/>
  <c r="A241" i="6"/>
  <c r="M241" i="6"/>
  <c r="S241" i="6"/>
  <c r="G241" i="6"/>
  <c r="H241" i="6" s="1"/>
  <c r="K241" i="6"/>
  <c r="C241" i="6"/>
  <c r="H240" i="6"/>
  <c r="D239" i="6"/>
  <c r="J239" i="6"/>
  <c r="E239" i="6"/>
  <c r="K239" i="6"/>
  <c r="P239" i="6" s="1"/>
  <c r="Q239" i="6"/>
  <c r="M239" i="6"/>
  <c r="C239" i="6"/>
  <c r="O236" i="6"/>
  <c r="E236" i="6"/>
  <c r="J235" i="6"/>
  <c r="B235" i="6"/>
  <c r="O234" i="6"/>
  <c r="G234" i="6"/>
  <c r="H234" i="6" s="1"/>
  <c r="B233" i="6"/>
  <c r="I243" i="6"/>
  <c r="J243" i="6" s="1"/>
  <c r="I237" i="6"/>
  <c r="J237" i="6" s="1"/>
  <c r="O243" i="6"/>
  <c r="P243" i="6" s="1"/>
  <c r="C243" i="6"/>
  <c r="O237" i="6"/>
  <c r="P237" i="6" s="1"/>
  <c r="C237" i="6"/>
  <c r="O244" i="6"/>
  <c r="P244" i="6" s="1"/>
  <c r="I244" i="6"/>
  <c r="J244" i="6" s="1"/>
  <c r="N243" i="6"/>
  <c r="H243" i="6"/>
  <c r="O238" i="6"/>
  <c r="P238" i="6" s="1"/>
  <c r="I238" i="6"/>
  <c r="J238" i="6" s="1"/>
  <c r="N237" i="6"/>
  <c r="H237" i="6"/>
  <c r="I232" i="6"/>
  <c r="J232" i="6" s="1"/>
  <c r="Q924" i="7"/>
  <c r="Q925" i="7" s="1"/>
  <c r="Q926" i="7" s="1"/>
  <c r="Q927" i="7" s="1"/>
  <c r="Q919" i="7"/>
  <c r="Q920" i="7" s="1"/>
  <c r="Q921" i="7" s="1"/>
  <c r="Q922" i="7" s="1"/>
  <c r="Q914" i="7"/>
  <c r="Q915" i="7" s="1"/>
  <c r="Q916" i="7" s="1"/>
  <c r="Q917" i="7" s="1"/>
  <c r="E5" i="4"/>
  <c r="E6" i="4" s="1"/>
  <c r="E7" i="4" s="1"/>
  <c r="F1" i="12"/>
  <c r="H8" i="12"/>
  <c r="U311" i="6" s="1"/>
  <c r="O311" i="6" s="1"/>
  <c r="E5" i="12"/>
  <c r="E6" i="12" s="1"/>
  <c r="E7" i="12" s="1"/>
  <c r="H8" i="4"/>
  <c r="U251" i="6" s="1"/>
  <c r="W249" i="6" l="1"/>
  <c r="R314" i="6"/>
  <c r="R330" i="6"/>
  <c r="L265" i="6"/>
  <c r="N273" i="6"/>
  <c r="R293" i="6"/>
  <c r="P300" i="6"/>
  <c r="R305" i="6"/>
  <c r="W323" i="6"/>
  <c r="N325" i="6"/>
  <c r="V329" i="6"/>
  <c r="L337" i="6"/>
  <c r="P245" i="6"/>
  <c r="N274" i="6"/>
  <c r="W272" i="6"/>
  <c r="L282" i="6"/>
  <c r="V300" i="6"/>
  <c r="N305" i="6"/>
  <c r="W308" i="6"/>
  <c r="P314" i="6"/>
  <c r="L313" i="6"/>
  <c r="T325" i="6"/>
  <c r="P330" i="6"/>
  <c r="R342" i="6"/>
  <c r="L314" i="6"/>
  <c r="N314" i="6"/>
  <c r="W319" i="6"/>
  <c r="L330" i="6"/>
  <c r="L336" i="6"/>
  <c r="N300" i="6"/>
  <c r="P325" i="6"/>
  <c r="W337" i="6"/>
  <c r="B311" i="6"/>
  <c r="C311" i="6"/>
  <c r="I311" i="6"/>
  <c r="J311" i="6" s="1"/>
  <c r="T293" i="6"/>
  <c r="V293" i="6"/>
  <c r="R240" i="6"/>
  <c r="V304" i="6"/>
  <c r="R242" i="6"/>
  <c r="L273" i="6"/>
  <c r="W275" i="6"/>
  <c r="N283" i="6"/>
  <c r="N303" i="6"/>
  <c r="V249" i="6"/>
  <c r="R249" i="6"/>
  <c r="P259" i="6"/>
  <c r="R253" i="6"/>
  <c r="L259" i="6"/>
  <c r="N264" i="6"/>
  <c r="P267" i="6"/>
  <c r="L275" i="6"/>
  <c r="R281" i="6"/>
  <c r="P240" i="6"/>
  <c r="R235" i="6"/>
  <c r="R250" i="6"/>
  <c r="L249" i="6"/>
  <c r="P249" i="6"/>
  <c r="R275" i="6"/>
  <c r="N279" i="6"/>
  <c r="T275" i="6"/>
  <c r="V298" i="6"/>
  <c r="P305" i="6"/>
  <c r="R320" i="6"/>
  <c r="W325" i="6"/>
  <c r="W329" i="6"/>
  <c r="N337" i="6"/>
  <c r="N266" i="6"/>
  <c r="P275" i="6"/>
  <c r="P278" i="6"/>
  <c r="T296" i="6"/>
  <c r="P253" i="6"/>
  <c r="N265" i="6"/>
  <c r="W267" i="6"/>
  <c r="N233" i="6"/>
  <c r="R267" i="6"/>
  <c r="N270" i="6"/>
  <c r="V278" i="6"/>
  <c r="N282" i="6"/>
  <c r="T279" i="6"/>
  <c r="N275" i="6"/>
  <c r="T284" i="6"/>
  <c r="W284" i="6"/>
  <c r="N293" i="6"/>
  <c r="P293" i="6"/>
  <c r="T303" i="6"/>
  <c r="L308" i="6"/>
  <c r="T308" i="6"/>
  <c r="W313" i="6"/>
  <c r="V314" i="6"/>
  <c r="V319" i="6"/>
  <c r="L329" i="6"/>
  <c r="T330" i="6"/>
  <c r="N342" i="6"/>
  <c r="T336" i="6"/>
  <c r="P329" i="6"/>
  <c r="P341" i="6"/>
  <c r="W341" i="6"/>
  <c r="V330" i="6"/>
  <c r="N343" i="6"/>
  <c r="W305" i="6"/>
  <c r="W343" i="6"/>
  <c r="D311" i="6"/>
  <c r="G311" i="6"/>
  <c r="H311" i="6" s="1"/>
  <c r="S311" i="6"/>
  <c r="K311" i="6"/>
  <c r="P311" i="6" s="1"/>
  <c r="Q311" i="6"/>
  <c r="R311" i="6"/>
  <c r="E311" i="6"/>
  <c r="L311" i="6"/>
  <c r="A311" i="6"/>
  <c r="M311" i="6"/>
  <c r="F311" i="6"/>
  <c r="V311" i="6"/>
  <c r="B251" i="6"/>
  <c r="P264" i="6"/>
  <c r="R270" i="6"/>
  <c r="C232" i="6"/>
  <c r="O232" i="6"/>
  <c r="B232" i="6"/>
  <c r="K232" i="6"/>
  <c r="D232" i="6"/>
  <c r="M232" i="6"/>
  <c r="G232" i="6"/>
  <c r="H232" i="6" s="1"/>
  <c r="E232" i="6"/>
  <c r="Q232" i="6"/>
  <c r="F232" i="6"/>
  <c r="S232" i="6"/>
  <c r="A232" i="6"/>
  <c r="S251" i="6"/>
  <c r="F251" i="6"/>
  <c r="A251" i="6"/>
  <c r="C251" i="6"/>
  <c r="Q251" i="6"/>
  <c r="O251" i="6"/>
  <c r="E251" i="6"/>
  <c r="K251" i="6"/>
  <c r="D251" i="6"/>
  <c r="G251" i="6"/>
  <c r="H251" i="6" s="1"/>
  <c r="I251" i="6"/>
  <c r="J251" i="6" s="1"/>
  <c r="T266" i="6"/>
  <c r="W266" i="6"/>
  <c r="P266" i="6"/>
  <c r="L266" i="6"/>
  <c r="V331" i="6"/>
  <c r="P331" i="6"/>
  <c r="R337" i="6"/>
  <c r="N331" i="6"/>
  <c r="L341" i="6"/>
  <c r="N330" i="6"/>
  <c r="W330" i="6"/>
  <c r="L342" i="6"/>
  <c r="W342" i="6"/>
  <c r="W336" i="6"/>
  <c r="W331" i="6"/>
  <c r="V341" i="6"/>
  <c r="V344" i="6"/>
  <c r="W344" i="6"/>
  <c r="N329" i="6"/>
  <c r="T329" i="6"/>
  <c r="W335" i="6"/>
  <c r="T331" i="6"/>
  <c r="V332" i="6"/>
  <c r="V343" i="6"/>
  <c r="P343" i="6"/>
  <c r="L331" i="6"/>
  <c r="T341" i="6"/>
  <c r="N341" i="6"/>
  <c r="V336" i="6"/>
  <c r="N335" i="6"/>
  <c r="T335" i="6"/>
  <c r="P335" i="6"/>
  <c r="L343" i="6"/>
  <c r="R335" i="6"/>
  <c r="P337" i="6"/>
  <c r="V337" i="6"/>
  <c r="R331" i="6"/>
  <c r="V335" i="6"/>
  <c r="R343" i="6"/>
  <c r="V338" i="6"/>
  <c r="R336" i="6"/>
  <c r="T326" i="6"/>
  <c r="W326" i="6"/>
  <c r="L325" i="6"/>
  <c r="R325" i="6"/>
  <c r="N324" i="6"/>
  <c r="T324" i="6"/>
  <c r="P324" i="6"/>
  <c r="V324" i="6"/>
  <c r="L324" i="6"/>
  <c r="R324" i="6"/>
  <c r="W324" i="6"/>
  <c r="P323" i="6"/>
  <c r="V316" i="6"/>
  <c r="T309" i="6"/>
  <c r="T323" i="6"/>
  <c r="W314" i="6"/>
  <c r="V315" i="6"/>
  <c r="R323" i="6"/>
  <c r="P308" i="6"/>
  <c r="L323" i="6"/>
  <c r="V310" i="6"/>
  <c r="W310" i="6"/>
  <c r="T320" i="6"/>
  <c r="N323" i="6"/>
  <c r="T314" i="6"/>
  <c r="P321" i="6"/>
  <c r="W321" i="6"/>
  <c r="T310" i="6"/>
  <c r="T322" i="6"/>
  <c r="V322" i="6"/>
  <c r="W316" i="6"/>
  <c r="T313" i="6"/>
  <c r="N313" i="6"/>
  <c r="R313" i="6"/>
  <c r="W315" i="6"/>
  <c r="V321" i="6"/>
  <c r="W309" i="6"/>
  <c r="P306" i="6"/>
  <c r="V306" i="6"/>
  <c r="W306" i="6"/>
  <c r="L306" i="6"/>
  <c r="R306" i="6"/>
  <c r="T305" i="6"/>
  <c r="V305" i="6"/>
  <c r="N306" i="6"/>
  <c r="T306" i="6"/>
  <c r="P296" i="6"/>
  <c r="T298" i="6"/>
  <c r="L302" i="6"/>
  <c r="L300" i="6"/>
  <c r="R300" i="6"/>
  <c r="P302" i="6"/>
  <c r="W296" i="6"/>
  <c r="W302" i="6"/>
  <c r="R302" i="6"/>
  <c r="V296" i="6"/>
  <c r="P297" i="6"/>
  <c r="V297" i="6"/>
  <c r="N296" i="6"/>
  <c r="L296" i="6"/>
  <c r="T304" i="6"/>
  <c r="T302" i="6"/>
  <c r="N295" i="6"/>
  <c r="T295" i="6"/>
  <c r="P295" i="6"/>
  <c r="V295" i="6"/>
  <c r="L295" i="6"/>
  <c r="R295" i="6"/>
  <c r="V302" i="6"/>
  <c r="P301" i="6"/>
  <c r="V301" i="6"/>
  <c r="L301" i="6"/>
  <c r="R301" i="6"/>
  <c r="N301" i="6"/>
  <c r="T301" i="6"/>
  <c r="P303" i="6"/>
  <c r="V303" i="6"/>
  <c r="L297" i="6"/>
  <c r="L303" i="6"/>
  <c r="W297" i="6"/>
  <c r="R297" i="6"/>
  <c r="R296" i="6"/>
  <c r="W301" i="6"/>
  <c r="N297" i="6"/>
  <c r="N277" i="6"/>
  <c r="L279" i="6"/>
  <c r="V279" i="6"/>
  <c r="P273" i="6"/>
  <c r="W273" i="6"/>
  <c r="T277" i="6"/>
  <c r="W282" i="6"/>
  <c r="P282" i="6"/>
  <c r="V282" i="6"/>
  <c r="N272" i="6"/>
  <c r="N278" i="6"/>
  <c r="L281" i="6"/>
  <c r="V281" i="6"/>
  <c r="P272" i="6"/>
  <c r="V273" i="6"/>
  <c r="T278" i="6"/>
  <c r="T280" i="6"/>
  <c r="P280" i="6"/>
  <c r="W280" i="6"/>
  <c r="L280" i="6"/>
  <c r="R280" i="6"/>
  <c r="N281" i="6"/>
  <c r="V284" i="6"/>
  <c r="P276" i="6"/>
  <c r="W276" i="6"/>
  <c r="P277" i="6"/>
  <c r="W277" i="6"/>
  <c r="L277" i="6"/>
  <c r="R277" i="6"/>
  <c r="T283" i="6"/>
  <c r="P283" i="6"/>
  <c r="W283" i="6"/>
  <c r="R283" i="6"/>
  <c r="L283" i="6"/>
  <c r="W281" i="6"/>
  <c r="L276" i="6"/>
  <c r="T276" i="6"/>
  <c r="T272" i="6"/>
  <c r="P274" i="6"/>
  <c r="W274" i="6"/>
  <c r="L274" i="6"/>
  <c r="R274" i="6"/>
  <c r="P281" i="6"/>
  <c r="N276" i="6"/>
  <c r="R276" i="6"/>
  <c r="P279" i="6"/>
  <c r="W279" i="6"/>
  <c r="W278" i="6"/>
  <c r="T273" i="6"/>
  <c r="T282" i="6"/>
  <c r="P271" i="6"/>
  <c r="W271" i="6"/>
  <c r="L271" i="6"/>
  <c r="R271" i="6"/>
  <c r="N267" i="6"/>
  <c r="V267" i="6"/>
  <c r="L264" i="6"/>
  <c r="P265" i="6"/>
  <c r="P254" i="6"/>
  <c r="N254" i="6"/>
  <c r="P260" i="6"/>
  <c r="N260" i="6"/>
  <c r="R254" i="6"/>
  <c r="L260" i="6"/>
  <c r="R260" i="6"/>
  <c r="L254" i="6"/>
  <c r="N250" i="6"/>
  <c r="L250" i="6"/>
  <c r="V250" i="6"/>
  <c r="W250" i="6"/>
  <c r="T250" i="6"/>
  <c r="T249" i="6"/>
  <c r="N249" i="6"/>
  <c r="N247" i="6"/>
  <c r="T247" i="6"/>
  <c r="V247" i="6"/>
  <c r="L247" i="6"/>
  <c r="R247" i="6"/>
  <c r="W247" i="6"/>
  <c r="P234" i="6"/>
  <c r="N234" i="6"/>
  <c r="N242" i="6"/>
  <c r="R234" i="6"/>
  <c r="N245" i="6"/>
  <c r="N239" i="6"/>
  <c r="R239" i="6"/>
  <c r="L239" i="6"/>
  <c r="P242" i="6"/>
  <c r="N235" i="6"/>
  <c r="L235" i="6"/>
  <c r="R245" i="6"/>
  <c r="L234" i="6"/>
  <c r="N240" i="6"/>
  <c r="L245" i="6"/>
  <c r="N241" i="6"/>
  <c r="P241" i="6"/>
  <c r="L241" i="6"/>
  <c r="L240" i="6"/>
  <c r="R233" i="6"/>
  <c r="P236" i="6"/>
  <c r="R236" i="6"/>
  <c r="L236" i="6"/>
  <c r="L233" i="6"/>
  <c r="R241" i="6"/>
  <c r="P233" i="6"/>
  <c r="I16" i="1"/>
  <c r="P251" i="6" l="1"/>
  <c r="W311" i="6"/>
  <c r="T311" i="6"/>
  <c r="R251" i="6"/>
  <c r="N311" i="6"/>
  <c r="N232" i="6"/>
  <c r="R232" i="6"/>
  <c r="P232" i="6"/>
  <c r="N251" i="6"/>
  <c r="L232" i="6"/>
  <c r="L251" i="6"/>
  <c r="G1" i="13"/>
  <c r="U289" i="6" l="1"/>
  <c r="F289" i="6" s="1"/>
  <c r="U290" i="6"/>
  <c r="D290" i="6" s="1"/>
  <c r="U291" i="6"/>
  <c r="B291" i="6" s="1"/>
  <c r="U292" i="6"/>
  <c r="G292" i="6" s="1"/>
  <c r="U288" i="6"/>
  <c r="Q288" i="6" s="1"/>
  <c r="U229" i="6"/>
  <c r="F229" i="6" s="1"/>
  <c r="U230" i="6"/>
  <c r="B230" i="6" s="1"/>
  <c r="U231" i="6"/>
  <c r="E231" i="6" s="1"/>
  <c r="U228" i="6"/>
  <c r="B902" i="7"/>
  <c r="C902" i="7"/>
  <c r="D902" i="7"/>
  <c r="B903" i="7"/>
  <c r="C903" i="7"/>
  <c r="D903" i="7"/>
  <c r="B904" i="7"/>
  <c r="C904" i="7"/>
  <c r="D904" i="7"/>
  <c r="B905" i="7"/>
  <c r="C905" i="7"/>
  <c r="D905" i="7"/>
  <c r="B906" i="7"/>
  <c r="C906" i="7"/>
  <c r="D906" i="7"/>
  <c r="A907" i="7"/>
  <c r="B907" i="7"/>
  <c r="C907" i="7"/>
  <c r="D907" i="7"/>
  <c r="A908" i="7"/>
  <c r="B908" i="7"/>
  <c r="C908" i="7"/>
  <c r="D908" i="7"/>
  <c r="B909" i="7"/>
  <c r="C909" i="7"/>
  <c r="D909" i="7"/>
  <c r="B910" i="7"/>
  <c r="C910" i="7"/>
  <c r="D910" i="7"/>
  <c r="A911" i="7"/>
  <c r="B911" i="7"/>
  <c r="C911" i="7"/>
  <c r="D911" i="7"/>
  <c r="A912" i="7"/>
  <c r="B912" i="7"/>
  <c r="C912" i="7"/>
  <c r="D912" i="7"/>
  <c r="A913" i="7"/>
  <c r="B913" i="7"/>
  <c r="C913" i="7"/>
  <c r="D913" i="7"/>
  <c r="A914" i="7"/>
  <c r="B914" i="7"/>
  <c r="C914" i="7"/>
  <c r="D914" i="7"/>
  <c r="A915" i="7"/>
  <c r="B915" i="7"/>
  <c r="C915" i="7"/>
  <c r="D915" i="7"/>
  <c r="A916" i="7"/>
  <c r="B916" i="7"/>
  <c r="C916" i="7"/>
  <c r="D916" i="7"/>
  <c r="A917" i="7"/>
  <c r="B917" i="7"/>
  <c r="C917" i="7"/>
  <c r="D917" i="7"/>
  <c r="A918" i="7"/>
  <c r="B918" i="7"/>
  <c r="C918" i="7"/>
  <c r="D918" i="7"/>
  <c r="A919" i="7"/>
  <c r="B919" i="7"/>
  <c r="C919" i="7"/>
  <c r="D919" i="7"/>
  <c r="A920" i="7"/>
  <c r="B920" i="7"/>
  <c r="C920" i="7"/>
  <c r="D920" i="7"/>
  <c r="A921" i="7"/>
  <c r="B921" i="7"/>
  <c r="C921" i="7"/>
  <c r="D921" i="7"/>
  <c r="A922" i="7"/>
  <c r="B922" i="7"/>
  <c r="C922" i="7"/>
  <c r="D922" i="7"/>
  <c r="A923" i="7"/>
  <c r="B923" i="7"/>
  <c r="C923" i="7"/>
  <c r="D923" i="7"/>
  <c r="A924" i="7"/>
  <c r="B924" i="7"/>
  <c r="C924" i="7"/>
  <c r="D924" i="7"/>
  <c r="A925" i="7"/>
  <c r="B925" i="7"/>
  <c r="C925" i="7"/>
  <c r="D925" i="7"/>
  <c r="A926" i="7"/>
  <c r="B926" i="7"/>
  <c r="C926" i="7"/>
  <c r="D926" i="7"/>
  <c r="A927" i="7"/>
  <c r="B927" i="7"/>
  <c r="C927" i="7"/>
  <c r="D927" i="7"/>
  <c r="A928" i="7"/>
  <c r="B928" i="7"/>
  <c r="C928" i="7"/>
  <c r="D928" i="7"/>
  <c r="A929" i="7"/>
  <c r="B929" i="7"/>
  <c r="C929" i="7"/>
  <c r="D929" i="7"/>
  <c r="A930" i="7"/>
  <c r="B930" i="7"/>
  <c r="C930" i="7"/>
  <c r="D930" i="7"/>
  <c r="A931" i="7"/>
  <c r="B931" i="7"/>
  <c r="C931" i="7"/>
  <c r="D931" i="7"/>
  <c r="A932" i="7"/>
  <c r="B932" i="7"/>
  <c r="C932" i="7"/>
  <c r="D932" i="7"/>
  <c r="A933" i="7"/>
  <c r="B933" i="7"/>
  <c r="C933" i="7"/>
  <c r="D933" i="7"/>
  <c r="A934" i="7"/>
  <c r="B934" i="7"/>
  <c r="C934" i="7"/>
  <c r="D934" i="7"/>
  <c r="A935" i="7"/>
  <c r="B935" i="7"/>
  <c r="C935" i="7"/>
  <c r="D935" i="7"/>
  <c r="A936" i="7"/>
  <c r="B936" i="7"/>
  <c r="C936" i="7"/>
  <c r="D936" i="7"/>
  <c r="A937" i="7"/>
  <c r="B937" i="7"/>
  <c r="C937" i="7"/>
  <c r="D937" i="7"/>
  <c r="A938" i="7"/>
  <c r="B938" i="7"/>
  <c r="C938" i="7"/>
  <c r="D938" i="7"/>
  <c r="A939" i="7"/>
  <c r="B939" i="7"/>
  <c r="C939" i="7"/>
  <c r="D939" i="7"/>
  <c r="A940" i="7"/>
  <c r="B940" i="7"/>
  <c r="C940" i="7"/>
  <c r="D940" i="7"/>
  <c r="A941" i="7"/>
  <c r="B941" i="7"/>
  <c r="C941" i="7"/>
  <c r="D941" i="7"/>
  <c r="A942" i="7"/>
  <c r="B942" i="7"/>
  <c r="C942" i="7"/>
  <c r="D942" i="7"/>
  <c r="A943" i="7"/>
  <c r="B943" i="7"/>
  <c r="C943" i="7"/>
  <c r="D943" i="7"/>
  <c r="A944" i="7"/>
  <c r="B944" i="7"/>
  <c r="C944" i="7"/>
  <c r="D944" i="7"/>
  <c r="A945" i="7"/>
  <c r="B945" i="7"/>
  <c r="C945" i="7"/>
  <c r="D945" i="7"/>
  <c r="A946" i="7"/>
  <c r="B946" i="7"/>
  <c r="C946" i="7"/>
  <c r="D946" i="7"/>
  <c r="A947" i="7"/>
  <c r="B947" i="7"/>
  <c r="C947" i="7"/>
  <c r="D947" i="7"/>
  <c r="A948" i="7"/>
  <c r="B948" i="7"/>
  <c r="C948" i="7"/>
  <c r="D948" i="7"/>
  <c r="A949" i="7"/>
  <c r="B949" i="7"/>
  <c r="C949" i="7"/>
  <c r="D949" i="7"/>
  <c r="A950" i="7"/>
  <c r="B950" i="7"/>
  <c r="C950" i="7"/>
  <c r="D950" i="7"/>
  <c r="A951" i="7"/>
  <c r="B951" i="7"/>
  <c r="C951" i="7"/>
  <c r="D951" i="7"/>
  <c r="A952" i="7"/>
  <c r="B952" i="7"/>
  <c r="C952" i="7"/>
  <c r="D952" i="7"/>
  <c r="A953" i="7"/>
  <c r="B953" i="7"/>
  <c r="C953" i="7"/>
  <c r="D953" i="7"/>
  <c r="A954" i="7"/>
  <c r="B954" i="7"/>
  <c r="C954" i="7"/>
  <c r="D954" i="7"/>
  <c r="A955" i="7"/>
  <c r="B955" i="7"/>
  <c r="C955" i="7"/>
  <c r="D955" i="7"/>
  <c r="A956" i="7"/>
  <c r="B956" i="7"/>
  <c r="C956" i="7"/>
  <c r="D956" i="7"/>
  <c r="A957" i="7"/>
  <c r="B957" i="7"/>
  <c r="C957" i="7"/>
  <c r="D957" i="7"/>
  <c r="A958" i="7"/>
  <c r="B958" i="7"/>
  <c r="C958" i="7"/>
  <c r="D958" i="7"/>
  <c r="A959" i="7"/>
  <c r="B959" i="7"/>
  <c r="C959" i="7"/>
  <c r="D959" i="7"/>
  <c r="A960" i="7"/>
  <c r="B960" i="7"/>
  <c r="C960" i="7"/>
  <c r="D960" i="7"/>
  <c r="A961" i="7"/>
  <c r="B961" i="7"/>
  <c r="C961" i="7"/>
  <c r="D961" i="7"/>
  <c r="A962" i="7"/>
  <c r="B962" i="7"/>
  <c r="C962" i="7"/>
  <c r="D962" i="7"/>
  <c r="A963" i="7"/>
  <c r="B963" i="7"/>
  <c r="C963" i="7"/>
  <c r="D963" i="7"/>
  <c r="A964" i="7"/>
  <c r="B964" i="7"/>
  <c r="C964" i="7"/>
  <c r="D964" i="7"/>
  <c r="A965" i="7"/>
  <c r="B965" i="7"/>
  <c r="C965" i="7"/>
  <c r="D965" i="7"/>
  <c r="A966" i="7"/>
  <c r="B966" i="7"/>
  <c r="C966" i="7"/>
  <c r="D966" i="7"/>
  <c r="A967" i="7"/>
  <c r="B967" i="7"/>
  <c r="C967" i="7"/>
  <c r="D967" i="7"/>
  <c r="A968" i="7"/>
  <c r="B968" i="7"/>
  <c r="C968" i="7"/>
  <c r="D968" i="7"/>
  <c r="A969" i="7"/>
  <c r="B969" i="7"/>
  <c r="C969" i="7"/>
  <c r="D969" i="7"/>
  <c r="A970" i="7"/>
  <c r="B970" i="7"/>
  <c r="C970" i="7"/>
  <c r="D970" i="7"/>
  <c r="A971" i="7"/>
  <c r="B971" i="7"/>
  <c r="C971" i="7"/>
  <c r="D971" i="7"/>
  <c r="A972" i="7"/>
  <c r="B972" i="7"/>
  <c r="C972" i="7"/>
  <c r="D972" i="7"/>
  <c r="A973" i="7"/>
  <c r="B973" i="7"/>
  <c r="C973" i="7"/>
  <c r="D973" i="7"/>
  <c r="A974" i="7"/>
  <c r="B974" i="7"/>
  <c r="C974" i="7"/>
  <c r="D974" i="7"/>
  <c r="A975" i="7"/>
  <c r="B975" i="7"/>
  <c r="C975" i="7"/>
  <c r="D975" i="7"/>
  <c r="A976" i="7"/>
  <c r="B976" i="7"/>
  <c r="C976" i="7"/>
  <c r="D976" i="7"/>
  <c r="A977" i="7"/>
  <c r="B977" i="7"/>
  <c r="C977" i="7"/>
  <c r="D977" i="7"/>
  <c r="A978" i="7"/>
  <c r="B978" i="7"/>
  <c r="C978" i="7"/>
  <c r="D978" i="7"/>
  <c r="A979" i="7"/>
  <c r="B979" i="7"/>
  <c r="C979" i="7"/>
  <c r="D979" i="7"/>
  <c r="A980" i="7"/>
  <c r="B980" i="7"/>
  <c r="C980" i="7"/>
  <c r="D980" i="7"/>
  <c r="A981" i="7"/>
  <c r="B981" i="7"/>
  <c r="C981" i="7"/>
  <c r="D981" i="7"/>
  <c r="A982" i="7"/>
  <c r="B982" i="7"/>
  <c r="C982" i="7"/>
  <c r="D982" i="7"/>
  <c r="A983" i="7"/>
  <c r="B983" i="7"/>
  <c r="C983" i="7"/>
  <c r="D983" i="7"/>
  <c r="A984" i="7"/>
  <c r="B984" i="7"/>
  <c r="C984" i="7"/>
  <c r="D984" i="7"/>
  <c r="A985" i="7"/>
  <c r="B985" i="7"/>
  <c r="C985" i="7"/>
  <c r="D985" i="7"/>
  <c r="A986" i="7"/>
  <c r="B986" i="7"/>
  <c r="C986" i="7"/>
  <c r="D986" i="7"/>
  <c r="A987" i="7"/>
  <c r="B987" i="7"/>
  <c r="C987" i="7"/>
  <c r="D987" i="7"/>
  <c r="A988" i="7"/>
  <c r="B988" i="7"/>
  <c r="C988" i="7"/>
  <c r="D988" i="7"/>
  <c r="A989" i="7"/>
  <c r="B989" i="7"/>
  <c r="C989" i="7"/>
  <c r="D989" i="7"/>
  <c r="A990" i="7"/>
  <c r="B990" i="7"/>
  <c r="C990" i="7"/>
  <c r="D990" i="7"/>
  <c r="A991" i="7"/>
  <c r="B991" i="7"/>
  <c r="C991" i="7"/>
  <c r="D991" i="7"/>
  <c r="A992" i="7"/>
  <c r="B992" i="7"/>
  <c r="C992" i="7"/>
  <c r="D992" i="7"/>
  <c r="A993" i="7"/>
  <c r="B993" i="7"/>
  <c r="C993" i="7"/>
  <c r="D993" i="7"/>
  <c r="A994" i="7"/>
  <c r="B994" i="7"/>
  <c r="C994" i="7"/>
  <c r="D994" i="7"/>
  <c r="A995" i="7"/>
  <c r="B995" i="7"/>
  <c r="C995" i="7"/>
  <c r="D995" i="7"/>
  <c r="A996" i="7"/>
  <c r="B996" i="7"/>
  <c r="C996" i="7"/>
  <c r="D996" i="7"/>
  <c r="A997" i="7"/>
  <c r="B997" i="7"/>
  <c r="C997" i="7"/>
  <c r="D997" i="7"/>
  <c r="A998" i="7"/>
  <c r="B998" i="7"/>
  <c r="C998" i="7"/>
  <c r="D998" i="7"/>
  <c r="A999" i="7"/>
  <c r="B999" i="7"/>
  <c r="C999" i="7"/>
  <c r="D999" i="7"/>
  <c r="A1000" i="7"/>
  <c r="B1000" i="7"/>
  <c r="C1000" i="7"/>
  <c r="D1000" i="7"/>
  <c r="D901" i="7"/>
  <c r="C901" i="7"/>
  <c r="B901" i="7"/>
  <c r="A901" i="7"/>
  <c r="Q909" i="7"/>
  <c r="Q910" i="7" s="1"/>
  <c r="A910" i="7" s="1"/>
  <c r="Q902" i="7"/>
  <c r="Q903" i="7" s="1"/>
  <c r="U227" i="6"/>
  <c r="A227" i="6" s="1"/>
  <c r="U214" i="6"/>
  <c r="U215" i="6"/>
  <c r="B215" i="6" s="1"/>
  <c r="U216" i="6"/>
  <c r="U217" i="6"/>
  <c r="D217" i="6" s="1"/>
  <c r="U218" i="6"/>
  <c r="U219" i="6"/>
  <c r="F219" i="6" s="1"/>
  <c r="U220" i="6"/>
  <c r="U221" i="6"/>
  <c r="B221" i="6" s="1"/>
  <c r="U222" i="6"/>
  <c r="C222" i="6" s="1"/>
  <c r="U223" i="6"/>
  <c r="D223" i="6" s="1"/>
  <c r="U224" i="6"/>
  <c r="C224" i="6" s="1"/>
  <c r="U225" i="6"/>
  <c r="F225" i="6" s="1"/>
  <c r="U226" i="6"/>
  <c r="U213" i="6"/>
  <c r="Q213" i="6" s="1"/>
  <c r="U211" i="6"/>
  <c r="A211" i="6" s="1"/>
  <c r="U212" i="6"/>
  <c r="B212" i="6" s="1"/>
  <c r="U199" i="6"/>
  <c r="F199" i="6" s="1"/>
  <c r="U200" i="6"/>
  <c r="B200" i="6" s="1"/>
  <c r="U201" i="6"/>
  <c r="K201" i="6" s="1"/>
  <c r="U202" i="6"/>
  <c r="D202" i="6" s="1"/>
  <c r="U203" i="6"/>
  <c r="E203" i="6" s="1"/>
  <c r="U204" i="6"/>
  <c r="F204" i="6" s="1"/>
  <c r="U205" i="6"/>
  <c r="B205" i="6" s="1"/>
  <c r="U206" i="6"/>
  <c r="B206" i="6" s="1"/>
  <c r="U207" i="6"/>
  <c r="C207" i="6" s="1"/>
  <c r="U208" i="6"/>
  <c r="D208" i="6" s="1"/>
  <c r="U209" i="6"/>
  <c r="C209" i="6" s="1"/>
  <c r="U210" i="6"/>
  <c r="F210" i="6" s="1"/>
  <c r="U198" i="6"/>
  <c r="O198" i="6" s="1"/>
  <c r="A802" i="7"/>
  <c r="B802" i="7"/>
  <c r="C802" i="7"/>
  <c r="D802" i="7"/>
  <c r="A803" i="7"/>
  <c r="B803" i="7"/>
  <c r="C803" i="7"/>
  <c r="D803" i="7"/>
  <c r="A804" i="7"/>
  <c r="B804" i="7"/>
  <c r="C804" i="7"/>
  <c r="D804" i="7"/>
  <c r="A805" i="7"/>
  <c r="B805" i="7"/>
  <c r="C805" i="7"/>
  <c r="D805" i="7"/>
  <c r="A806" i="7"/>
  <c r="B806" i="7"/>
  <c r="C806" i="7"/>
  <c r="D806" i="7"/>
  <c r="A807" i="7"/>
  <c r="B807" i="7"/>
  <c r="C807" i="7"/>
  <c r="D807" i="7"/>
  <c r="A808" i="7"/>
  <c r="B808" i="7"/>
  <c r="C808" i="7"/>
  <c r="D808" i="7"/>
  <c r="A809" i="7"/>
  <c r="B809" i="7"/>
  <c r="C809" i="7"/>
  <c r="D809" i="7"/>
  <c r="A810" i="7"/>
  <c r="B810" i="7"/>
  <c r="C810" i="7"/>
  <c r="D810" i="7"/>
  <c r="A811" i="7"/>
  <c r="B811" i="7"/>
  <c r="C811" i="7"/>
  <c r="D811" i="7"/>
  <c r="A812" i="7"/>
  <c r="B812" i="7"/>
  <c r="C812" i="7"/>
  <c r="D812" i="7"/>
  <c r="A813" i="7"/>
  <c r="B813" i="7"/>
  <c r="C813" i="7"/>
  <c r="D813" i="7"/>
  <c r="A814" i="7"/>
  <c r="B814" i="7"/>
  <c r="C814" i="7"/>
  <c r="D814" i="7"/>
  <c r="A815" i="7"/>
  <c r="B815" i="7"/>
  <c r="C815" i="7"/>
  <c r="D815" i="7"/>
  <c r="A816" i="7"/>
  <c r="B816" i="7"/>
  <c r="C816" i="7"/>
  <c r="D816" i="7"/>
  <c r="A817" i="7"/>
  <c r="B817" i="7"/>
  <c r="C817" i="7"/>
  <c r="D817" i="7"/>
  <c r="A818" i="7"/>
  <c r="B818" i="7"/>
  <c r="C818" i="7"/>
  <c r="D818" i="7"/>
  <c r="A819" i="7"/>
  <c r="B819" i="7"/>
  <c r="C819" i="7"/>
  <c r="D819" i="7"/>
  <c r="A820" i="7"/>
  <c r="B820" i="7"/>
  <c r="C820" i="7"/>
  <c r="D820" i="7"/>
  <c r="A821" i="7"/>
  <c r="B821" i="7"/>
  <c r="C821" i="7"/>
  <c r="D821" i="7"/>
  <c r="A822" i="7"/>
  <c r="B822" i="7"/>
  <c r="C822" i="7"/>
  <c r="D822" i="7"/>
  <c r="A823" i="7"/>
  <c r="B823" i="7"/>
  <c r="C823" i="7"/>
  <c r="D823" i="7"/>
  <c r="A824" i="7"/>
  <c r="B824" i="7"/>
  <c r="C824" i="7"/>
  <c r="D824" i="7"/>
  <c r="A825" i="7"/>
  <c r="B825" i="7"/>
  <c r="C825" i="7"/>
  <c r="D825" i="7"/>
  <c r="A826" i="7"/>
  <c r="B826" i="7"/>
  <c r="C826" i="7"/>
  <c r="D826" i="7"/>
  <c r="A827" i="7"/>
  <c r="B827" i="7"/>
  <c r="C827" i="7"/>
  <c r="D827" i="7"/>
  <c r="A828" i="7"/>
  <c r="B828" i="7"/>
  <c r="C828" i="7"/>
  <c r="D828" i="7"/>
  <c r="A829" i="7"/>
  <c r="B829" i="7"/>
  <c r="C829" i="7"/>
  <c r="D829" i="7"/>
  <c r="A830" i="7"/>
  <c r="B830" i="7"/>
  <c r="C830" i="7"/>
  <c r="D830" i="7"/>
  <c r="A831" i="7"/>
  <c r="B831" i="7"/>
  <c r="C831" i="7"/>
  <c r="D831" i="7"/>
  <c r="A832" i="7"/>
  <c r="B832" i="7"/>
  <c r="C832" i="7"/>
  <c r="D832" i="7"/>
  <c r="A833" i="7"/>
  <c r="B833" i="7"/>
  <c r="C833" i="7"/>
  <c r="D833" i="7"/>
  <c r="A834" i="7"/>
  <c r="B834" i="7"/>
  <c r="C834" i="7"/>
  <c r="D834" i="7"/>
  <c r="A835" i="7"/>
  <c r="B835" i="7"/>
  <c r="C835" i="7"/>
  <c r="D835" i="7"/>
  <c r="A836" i="7"/>
  <c r="B836" i="7"/>
  <c r="C836" i="7"/>
  <c r="D836" i="7"/>
  <c r="A837" i="7"/>
  <c r="B837" i="7"/>
  <c r="C837" i="7"/>
  <c r="D837" i="7"/>
  <c r="A838" i="7"/>
  <c r="B838" i="7"/>
  <c r="C838" i="7"/>
  <c r="D838" i="7"/>
  <c r="A839" i="7"/>
  <c r="B839" i="7"/>
  <c r="C839" i="7"/>
  <c r="D839" i="7"/>
  <c r="A840" i="7"/>
  <c r="B840" i="7"/>
  <c r="C840" i="7"/>
  <c r="D840" i="7"/>
  <c r="A841" i="7"/>
  <c r="B841" i="7"/>
  <c r="C841" i="7"/>
  <c r="D841" i="7"/>
  <c r="A842" i="7"/>
  <c r="B842" i="7"/>
  <c r="C842" i="7"/>
  <c r="D842" i="7"/>
  <c r="A843" i="7"/>
  <c r="B843" i="7"/>
  <c r="C843" i="7"/>
  <c r="D843" i="7"/>
  <c r="A844" i="7"/>
  <c r="B844" i="7"/>
  <c r="C844" i="7"/>
  <c r="D844" i="7"/>
  <c r="A845" i="7"/>
  <c r="B845" i="7"/>
  <c r="C845" i="7"/>
  <c r="D845" i="7"/>
  <c r="A846" i="7"/>
  <c r="B846" i="7"/>
  <c r="C846" i="7"/>
  <c r="D846" i="7"/>
  <c r="A847" i="7"/>
  <c r="B847" i="7"/>
  <c r="C847" i="7"/>
  <c r="D847" i="7"/>
  <c r="A848" i="7"/>
  <c r="B848" i="7"/>
  <c r="C848" i="7"/>
  <c r="D848" i="7"/>
  <c r="A849" i="7"/>
  <c r="B849" i="7"/>
  <c r="C849" i="7"/>
  <c r="D849" i="7"/>
  <c r="A850" i="7"/>
  <c r="B850" i="7"/>
  <c r="C850" i="7"/>
  <c r="D850" i="7"/>
  <c r="A851" i="7"/>
  <c r="B851" i="7"/>
  <c r="C851" i="7"/>
  <c r="D851" i="7"/>
  <c r="A852" i="7"/>
  <c r="B852" i="7"/>
  <c r="C852" i="7"/>
  <c r="D852" i="7"/>
  <c r="A853" i="7"/>
  <c r="B853" i="7"/>
  <c r="C853" i="7"/>
  <c r="D853" i="7"/>
  <c r="A854" i="7"/>
  <c r="B854" i="7"/>
  <c r="C854" i="7"/>
  <c r="D854" i="7"/>
  <c r="A855" i="7"/>
  <c r="B855" i="7"/>
  <c r="C855" i="7"/>
  <c r="D855" i="7"/>
  <c r="A856" i="7"/>
  <c r="B856" i="7"/>
  <c r="C856" i="7"/>
  <c r="D856" i="7"/>
  <c r="A857" i="7"/>
  <c r="B857" i="7"/>
  <c r="C857" i="7"/>
  <c r="D857" i="7"/>
  <c r="A858" i="7"/>
  <c r="B858" i="7"/>
  <c r="C858" i="7"/>
  <c r="D858" i="7"/>
  <c r="A859" i="7"/>
  <c r="B859" i="7"/>
  <c r="C859" i="7"/>
  <c r="D859" i="7"/>
  <c r="A860" i="7"/>
  <c r="B860" i="7"/>
  <c r="C860" i="7"/>
  <c r="D860" i="7"/>
  <c r="A861" i="7"/>
  <c r="B861" i="7"/>
  <c r="C861" i="7"/>
  <c r="D861" i="7"/>
  <c r="A862" i="7"/>
  <c r="B862" i="7"/>
  <c r="C862" i="7"/>
  <c r="D862" i="7"/>
  <c r="A863" i="7"/>
  <c r="B863" i="7"/>
  <c r="C863" i="7"/>
  <c r="D863" i="7"/>
  <c r="A864" i="7"/>
  <c r="B864" i="7"/>
  <c r="C864" i="7"/>
  <c r="D864" i="7"/>
  <c r="A865" i="7"/>
  <c r="B865" i="7"/>
  <c r="C865" i="7"/>
  <c r="D865" i="7"/>
  <c r="A866" i="7"/>
  <c r="B866" i="7"/>
  <c r="C866" i="7"/>
  <c r="D866" i="7"/>
  <c r="A867" i="7"/>
  <c r="B867" i="7"/>
  <c r="C867" i="7"/>
  <c r="D867" i="7"/>
  <c r="A868" i="7"/>
  <c r="B868" i="7"/>
  <c r="C868" i="7"/>
  <c r="D868" i="7"/>
  <c r="A869" i="7"/>
  <c r="B869" i="7"/>
  <c r="C869" i="7"/>
  <c r="D869" i="7"/>
  <c r="A870" i="7"/>
  <c r="B870" i="7"/>
  <c r="C870" i="7"/>
  <c r="D870" i="7"/>
  <c r="A871" i="7"/>
  <c r="B871" i="7"/>
  <c r="C871" i="7"/>
  <c r="D871" i="7"/>
  <c r="A872" i="7"/>
  <c r="B872" i="7"/>
  <c r="C872" i="7"/>
  <c r="D872" i="7"/>
  <c r="A873" i="7"/>
  <c r="B873" i="7"/>
  <c r="C873" i="7"/>
  <c r="D873" i="7"/>
  <c r="A874" i="7"/>
  <c r="B874" i="7"/>
  <c r="C874" i="7"/>
  <c r="D874" i="7"/>
  <c r="A875" i="7"/>
  <c r="B875" i="7"/>
  <c r="C875" i="7"/>
  <c r="D875" i="7"/>
  <c r="A876" i="7"/>
  <c r="B876" i="7"/>
  <c r="C876" i="7"/>
  <c r="D876" i="7"/>
  <c r="A877" i="7"/>
  <c r="B877" i="7"/>
  <c r="C877" i="7"/>
  <c r="D877" i="7"/>
  <c r="A878" i="7"/>
  <c r="B878" i="7"/>
  <c r="C878" i="7"/>
  <c r="D878" i="7"/>
  <c r="A879" i="7"/>
  <c r="B879" i="7"/>
  <c r="C879" i="7"/>
  <c r="D879" i="7"/>
  <c r="A880" i="7"/>
  <c r="B880" i="7"/>
  <c r="C880" i="7"/>
  <c r="D880" i="7"/>
  <c r="A881" i="7"/>
  <c r="B881" i="7"/>
  <c r="C881" i="7"/>
  <c r="D881" i="7"/>
  <c r="A882" i="7"/>
  <c r="B882" i="7"/>
  <c r="C882" i="7"/>
  <c r="D882" i="7"/>
  <c r="A883" i="7"/>
  <c r="B883" i="7"/>
  <c r="C883" i="7"/>
  <c r="D883" i="7"/>
  <c r="A884" i="7"/>
  <c r="B884" i="7"/>
  <c r="C884" i="7"/>
  <c r="D884" i="7"/>
  <c r="A885" i="7"/>
  <c r="B885" i="7"/>
  <c r="C885" i="7"/>
  <c r="D885" i="7"/>
  <c r="A886" i="7"/>
  <c r="B886" i="7"/>
  <c r="C886" i="7"/>
  <c r="D886" i="7"/>
  <c r="A887" i="7"/>
  <c r="B887" i="7"/>
  <c r="C887" i="7"/>
  <c r="D887" i="7"/>
  <c r="A888" i="7"/>
  <c r="B888" i="7"/>
  <c r="C888" i="7"/>
  <c r="D888" i="7"/>
  <c r="A889" i="7"/>
  <c r="B889" i="7"/>
  <c r="C889" i="7"/>
  <c r="D889" i="7"/>
  <c r="A890" i="7"/>
  <c r="B890" i="7"/>
  <c r="C890" i="7"/>
  <c r="D890" i="7"/>
  <c r="A891" i="7"/>
  <c r="B891" i="7"/>
  <c r="C891" i="7"/>
  <c r="D891" i="7"/>
  <c r="A892" i="7"/>
  <c r="B892" i="7"/>
  <c r="C892" i="7"/>
  <c r="D892" i="7"/>
  <c r="A893" i="7"/>
  <c r="B893" i="7"/>
  <c r="C893" i="7"/>
  <c r="D893" i="7"/>
  <c r="A894" i="7"/>
  <c r="B894" i="7"/>
  <c r="C894" i="7"/>
  <c r="D894" i="7"/>
  <c r="A895" i="7"/>
  <c r="B895" i="7"/>
  <c r="C895" i="7"/>
  <c r="D895" i="7"/>
  <c r="A896" i="7"/>
  <c r="B896" i="7"/>
  <c r="C896" i="7"/>
  <c r="D896" i="7"/>
  <c r="A897" i="7"/>
  <c r="B897" i="7"/>
  <c r="C897" i="7"/>
  <c r="D897" i="7"/>
  <c r="A898" i="7"/>
  <c r="B898" i="7"/>
  <c r="C898" i="7"/>
  <c r="D898" i="7"/>
  <c r="A899" i="7"/>
  <c r="B899" i="7"/>
  <c r="C899" i="7"/>
  <c r="D899" i="7"/>
  <c r="A900" i="7"/>
  <c r="B900" i="7"/>
  <c r="C900" i="7"/>
  <c r="D900" i="7"/>
  <c r="D801" i="7"/>
  <c r="C801" i="7"/>
  <c r="B801" i="7"/>
  <c r="A801" i="7"/>
  <c r="E5" i="13"/>
  <c r="E6" i="13" s="1"/>
  <c r="E7" i="13" s="1"/>
  <c r="E8" i="13" s="1"/>
  <c r="E4" i="8"/>
  <c r="E5" i="8" s="1"/>
  <c r="E6" i="8" s="1"/>
  <c r="E7" i="8" s="1"/>
  <c r="E10" i="8" s="1"/>
  <c r="U186" i="6"/>
  <c r="B186" i="6" s="1"/>
  <c r="U189" i="6"/>
  <c r="U191" i="6"/>
  <c r="A191" i="6" s="1"/>
  <c r="U194" i="6"/>
  <c r="D194" i="6" s="1"/>
  <c r="B196" i="6"/>
  <c r="T196" i="6"/>
  <c r="U196" i="6"/>
  <c r="F196" i="6" s="1"/>
  <c r="U197" i="6"/>
  <c r="A197" i="6" s="1"/>
  <c r="W197" i="6"/>
  <c r="U171" i="6"/>
  <c r="U172" i="6"/>
  <c r="B172" i="6" s="1"/>
  <c r="U173" i="6"/>
  <c r="U174" i="6"/>
  <c r="D174" i="6" s="1"/>
  <c r="U175" i="6"/>
  <c r="C175" i="6" s="1"/>
  <c r="U176" i="6"/>
  <c r="F176" i="6" s="1"/>
  <c r="U177" i="6"/>
  <c r="A177" i="6" s="1"/>
  <c r="U178" i="6"/>
  <c r="B178" i="6" s="1"/>
  <c r="U179" i="6"/>
  <c r="U180" i="6"/>
  <c r="D180" i="6" s="1"/>
  <c r="U181" i="6"/>
  <c r="E181" i="6" s="1"/>
  <c r="U182" i="6"/>
  <c r="F182" i="6" s="1"/>
  <c r="U183" i="6"/>
  <c r="A183" i="6" s="1"/>
  <c r="U170" i="6"/>
  <c r="Q170" i="6" s="1"/>
  <c r="U157" i="6"/>
  <c r="U158" i="6"/>
  <c r="B158" i="6" s="1"/>
  <c r="U159" i="6"/>
  <c r="U160" i="6"/>
  <c r="D160" i="6" s="1"/>
  <c r="U161" i="6"/>
  <c r="C161" i="6" s="1"/>
  <c r="V161" i="6"/>
  <c r="U162" i="6"/>
  <c r="F162" i="6" s="1"/>
  <c r="U163" i="6"/>
  <c r="A163" i="6" s="1"/>
  <c r="U164" i="6"/>
  <c r="B164" i="6" s="1"/>
  <c r="U165" i="6"/>
  <c r="U166" i="6"/>
  <c r="D166" i="6" s="1"/>
  <c r="U167" i="6"/>
  <c r="E167" i="6" s="1"/>
  <c r="U168" i="6"/>
  <c r="F168" i="6" s="1"/>
  <c r="U169" i="6"/>
  <c r="A169" i="6" s="1"/>
  <c r="U156" i="6"/>
  <c r="M156" i="6" s="1"/>
  <c r="O156" i="6"/>
  <c r="U144" i="6"/>
  <c r="B144" i="6" s="1"/>
  <c r="B147" i="6"/>
  <c r="U147" i="6"/>
  <c r="C147" i="6" s="1"/>
  <c r="W147" i="6"/>
  <c r="U149" i="6"/>
  <c r="A149" i="6" s="1"/>
  <c r="U152" i="6"/>
  <c r="D152" i="6" s="1"/>
  <c r="U154" i="6"/>
  <c r="F154" i="6" s="1"/>
  <c r="T155" i="6"/>
  <c r="U155" i="6"/>
  <c r="A155" i="6" s="1"/>
  <c r="U129" i="6"/>
  <c r="U130" i="6"/>
  <c r="B130" i="6" s="1"/>
  <c r="U131" i="6"/>
  <c r="K131" i="6" s="1"/>
  <c r="U132" i="6"/>
  <c r="D132" i="6" s="1"/>
  <c r="U133" i="6"/>
  <c r="C133" i="6" s="1"/>
  <c r="U134" i="6"/>
  <c r="F134" i="6" s="1"/>
  <c r="U135" i="6"/>
  <c r="A135" i="6" s="1"/>
  <c r="U136" i="6"/>
  <c r="M136" i="6" s="1"/>
  <c r="U137" i="6"/>
  <c r="U138" i="6"/>
  <c r="D138" i="6" s="1"/>
  <c r="U139" i="6"/>
  <c r="E139" i="6" s="1"/>
  <c r="U140" i="6"/>
  <c r="F140" i="6" s="1"/>
  <c r="W140" i="6"/>
  <c r="U141" i="6"/>
  <c r="A141" i="6" s="1"/>
  <c r="U128" i="6"/>
  <c r="O128" i="6" s="1"/>
  <c r="U115" i="6"/>
  <c r="U116" i="6"/>
  <c r="B116" i="6" s="1"/>
  <c r="U117" i="6"/>
  <c r="U118" i="6"/>
  <c r="D118" i="6" s="1"/>
  <c r="U119" i="6"/>
  <c r="C119" i="6" s="1"/>
  <c r="U120" i="6"/>
  <c r="F120" i="6" s="1"/>
  <c r="U121" i="6"/>
  <c r="A121" i="6" s="1"/>
  <c r="U122" i="6"/>
  <c r="B122" i="6" s="1"/>
  <c r="U123" i="6"/>
  <c r="U124" i="6"/>
  <c r="D124" i="6" s="1"/>
  <c r="U125" i="6"/>
  <c r="F125" i="6" s="1"/>
  <c r="U126" i="6"/>
  <c r="W126" i="6" s="1"/>
  <c r="U127" i="6"/>
  <c r="V127" i="6" s="1"/>
  <c r="U114" i="6"/>
  <c r="K114" i="6" s="1"/>
  <c r="U101" i="6"/>
  <c r="U102" i="6"/>
  <c r="B102" i="6" s="1"/>
  <c r="U103" i="6"/>
  <c r="U104" i="6"/>
  <c r="D104" i="6" s="1"/>
  <c r="U105" i="6"/>
  <c r="U107" i="6"/>
  <c r="A107" i="6" s="1"/>
  <c r="U108" i="6"/>
  <c r="E108" i="6" s="1"/>
  <c r="U109" i="6"/>
  <c r="D109" i="6" s="1"/>
  <c r="U110" i="6"/>
  <c r="D110" i="6" s="1"/>
  <c r="U112" i="6"/>
  <c r="F112" i="6" s="1"/>
  <c r="U113" i="6"/>
  <c r="A113" i="6" s="1"/>
  <c r="U100" i="6"/>
  <c r="S100" i="6" s="1"/>
  <c r="D170" i="6"/>
  <c r="I156" i="6"/>
  <c r="J156" i="6" s="1"/>
  <c r="F156" i="6"/>
  <c r="E156" i="6"/>
  <c r="B156" i="6"/>
  <c r="I114" i="6"/>
  <c r="J114" i="6" s="1"/>
  <c r="U88" i="6"/>
  <c r="U91" i="6"/>
  <c r="S91" i="6" s="1"/>
  <c r="U93" i="6"/>
  <c r="U96" i="6"/>
  <c r="D96" i="6" s="1"/>
  <c r="H98" i="6"/>
  <c r="Q98" i="6"/>
  <c r="S98" i="6"/>
  <c r="U98" i="6"/>
  <c r="T98" i="6" s="1"/>
  <c r="U99" i="6"/>
  <c r="U73" i="6"/>
  <c r="F73" i="6" s="1"/>
  <c r="U74" i="6"/>
  <c r="B74" i="6" s="1"/>
  <c r="U75" i="6"/>
  <c r="B75" i="6" s="1"/>
  <c r="U76" i="6"/>
  <c r="D76" i="6" s="1"/>
  <c r="U77" i="6"/>
  <c r="C77" i="6" s="1"/>
  <c r="U78" i="6"/>
  <c r="F78" i="6" s="1"/>
  <c r="U79" i="6"/>
  <c r="A79" i="6" s="1"/>
  <c r="U80" i="6"/>
  <c r="B80" i="6" s="1"/>
  <c r="U81" i="6"/>
  <c r="B81" i="6" s="1"/>
  <c r="U82" i="6"/>
  <c r="G83" i="6"/>
  <c r="U83" i="6"/>
  <c r="F83" i="6" s="1"/>
  <c r="U84" i="6"/>
  <c r="F84" i="6" s="1"/>
  <c r="U85" i="6"/>
  <c r="A85" i="6" s="1"/>
  <c r="U72" i="6"/>
  <c r="O72" i="6" s="1"/>
  <c r="U59" i="6"/>
  <c r="D59" i="6" s="1"/>
  <c r="U60" i="6"/>
  <c r="D60" i="6" s="1"/>
  <c r="U61" i="6"/>
  <c r="E61" i="6" s="1"/>
  <c r="U62" i="6"/>
  <c r="G62" i="6" s="1"/>
  <c r="U63" i="6"/>
  <c r="F63" i="6" s="1"/>
  <c r="U64" i="6"/>
  <c r="O64" i="6" s="1"/>
  <c r="U65" i="6"/>
  <c r="A65" i="6" s="1"/>
  <c r="U66" i="6"/>
  <c r="O66" i="6" s="1"/>
  <c r="U67" i="6"/>
  <c r="F67" i="6" s="1"/>
  <c r="U68" i="6"/>
  <c r="J68" i="6" s="1"/>
  <c r="U69" i="6"/>
  <c r="E69" i="6" s="1"/>
  <c r="U70" i="6"/>
  <c r="F70" i="6" s="1"/>
  <c r="U71" i="6"/>
  <c r="H71" i="6" s="1"/>
  <c r="U58" i="6"/>
  <c r="K58" i="6" s="1"/>
  <c r="U46" i="6"/>
  <c r="V46" i="6"/>
  <c r="U49" i="6"/>
  <c r="L49" i="6" s="1"/>
  <c r="U51" i="6"/>
  <c r="A51" i="6" s="1"/>
  <c r="U54" i="6"/>
  <c r="D54" i="6" s="1"/>
  <c r="U56" i="6"/>
  <c r="F56" i="6" s="1"/>
  <c r="H57" i="6"/>
  <c r="L57" i="6"/>
  <c r="U57" i="6"/>
  <c r="N57" i="6" s="1"/>
  <c r="U31" i="6"/>
  <c r="U32" i="6"/>
  <c r="P32" i="6" s="1"/>
  <c r="W32" i="6"/>
  <c r="U33" i="6"/>
  <c r="D33" i="6" s="1"/>
  <c r="U34" i="6"/>
  <c r="D34" i="6" s="1"/>
  <c r="U35" i="6"/>
  <c r="C35" i="6" s="1"/>
  <c r="U36" i="6"/>
  <c r="F36" i="6" s="1"/>
  <c r="U37" i="6"/>
  <c r="A37" i="6" s="1"/>
  <c r="U38" i="6"/>
  <c r="B38" i="6" s="1"/>
  <c r="U39" i="6"/>
  <c r="B39" i="6" s="1"/>
  <c r="U40" i="6"/>
  <c r="D40" i="6" s="1"/>
  <c r="U41" i="6"/>
  <c r="F41" i="6" s="1"/>
  <c r="U42" i="6"/>
  <c r="I42" i="6" s="1"/>
  <c r="U43" i="6"/>
  <c r="J43" i="6" s="1"/>
  <c r="U30" i="6"/>
  <c r="U17" i="6"/>
  <c r="F17" i="6" s="1"/>
  <c r="U18" i="6"/>
  <c r="B18" i="6" s="1"/>
  <c r="U19" i="6"/>
  <c r="U20" i="6"/>
  <c r="D20" i="6" s="1"/>
  <c r="U21" i="6"/>
  <c r="C21" i="6" s="1"/>
  <c r="U22" i="6"/>
  <c r="F22" i="6" s="1"/>
  <c r="U23" i="6"/>
  <c r="C23" i="6" s="1"/>
  <c r="U24" i="6"/>
  <c r="B24" i="6" s="1"/>
  <c r="U25" i="6"/>
  <c r="U26" i="6"/>
  <c r="D26" i="6" s="1"/>
  <c r="U27" i="6"/>
  <c r="E27" i="6" s="1"/>
  <c r="U28" i="6"/>
  <c r="F28" i="6" s="1"/>
  <c r="U29" i="6"/>
  <c r="C29" i="6" s="1"/>
  <c r="U16" i="6"/>
  <c r="O60" i="6"/>
  <c r="K62" i="6"/>
  <c r="L62" i="6" s="1"/>
  <c r="A63" i="6"/>
  <c r="P63" i="6"/>
  <c r="G68" i="6"/>
  <c r="P68" i="6"/>
  <c r="W270" i="6" l="1"/>
  <c r="V270" i="6"/>
  <c r="T270" i="6"/>
  <c r="T232" i="6"/>
  <c r="V232" i="6"/>
  <c r="W232" i="6"/>
  <c r="T258" i="6"/>
  <c r="V243" i="6"/>
  <c r="W243" i="6"/>
  <c r="V237" i="6"/>
  <c r="T238" i="6"/>
  <c r="W238" i="6"/>
  <c r="W263" i="6"/>
  <c r="V253" i="6"/>
  <c r="W257" i="6"/>
  <c r="V258" i="6"/>
  <c r="V263" i="6"/>
  <c r="T255" i="6"/>
  <c r="T244" i="6"/>
  <c r="W237" i="6"/>
  <c r="W258" i="6"/>
  <c r="W265" i="6"/>
  <c r="W259" i="6"/>
  <c r="T257" i="6"/>
  <c r="V261" i="6"/>
  <c r="T237" i="6"/>
  <c r="V238" i="6"/>
  <c r="W236" i="6"/>
  <c r="V255" i="6"/>
  <c r="V244" i="6"/>
  <c r="T261" i="6"/>
  <c r="T243" i="6"/>
  <c r="T263" i="6"/>
  <c r="T259" i="6"/>
  <c r="V259" i="6"/>
  <c r="T253" i="6"/>
  <c r="W244" i="6"/>
  <c r="V257" i="6"/>
  <c r="W239" i="6"/>
  <c r="W246" i="6"/>
  <c r="V254" i="6"/>
  <c r="T260" i="6"/>
  <c r="W262" i="6"/>
  <c r="T246" i="6"/>
  <c r="V242" i="6"/>
  <c r="V235" i="6"/>
  <c r="T241" i="6"/>
  <c r="V245" i="6"/>
  <c r="T236" i="6"/>
  <c r="W240" i="6"/>
  <c r="V262" i="6"/>
  <c r="T262" i="6"/>
  <c r="T251" i="6"/>
  <c r="V246" i="6"/>
  <c r="W235" i="6"/>
  <c r="T235" i="6"/>
  <c r="V239" i="6"/>
  <c r="W261" i="6"/>
  <c r="V265" i="6"/>
  <c r="T254" i="6"/>
  <c r="W254" i="6"/>
  <c r="T256" i="6"/>
  <c r="V251" i="6"/>
  <c r="T240" i="6"/>
  <c r="V241" i="6"/>
  <c r="V264" i="6"/>
  <c r="W234" i="6"/>
  <c r="W255" i="6"/>
  <c r="W264" i="6"/>
  <c r="W256" i="6"/>
  <c r="W251" i="6"/>
  <c r="T234" i="6"/>
  <c r="W242" i="6"/>
  <c r="T239" i="6"/>
  <c r="V236" i="6"/>
  <c r="W260" i="6"/>
  <c r="T245" i="6"/>
  <c r="T264" i="6"/>
  <c r="T265" i="6"/>
  <c r="V260" i="6"/>
  <c r="V256" i="6"/>
  <c r="W253" i="6"/>
  <c r="W245" i="6"/>
  <c r="T242" i="6"/>
  <c r="W241" i="6"/>
  <c r="V240" i="6"/>
  <c r="V234" i="6"/>
  <c r="W233" i="6"/>
  <c r="T233" i="6"/>
  <c r="V233" i="6"/>
  <c r="L63" i="6"/>
  <c r="R163" i="6"/>
  <c r="D68" i="6"/>
  <c r="K63" i="6"/>
  <c r="Q56" i="6"/>
  <c r="R77" i="6"/>
  <c r="N140" i="6"/>
  <c r="P163" i="6"/>
  <c r="P161" i="6"/>
  <c r="K176" i="6"/>
  <c r="B85" i="6"/>
  <c r="G158" i="6"/>
  <c r="V63" i="6"/>
  <c r="H63" i="6"/>
  <c r="N56" i="6"/>
  <c r="M77" i="6"/>
  <c r="M140" i="6"/>
  <c r="Q156" i="6"/>
  <c r="N163" i="6"/>
  <c r="D161" i="6"/>
  <c r="V212" i="6"/>
  <c r="S77" i="6"/>
  <c r="M69" i="6"/>
  <c r="S63" i="6"/>
  <c r="E63" i="6"/>
  <c r="L40" i="6"/>
  <c r="Q83" i="6"/>
  <c r="F77" i="6"/>
  <c r="B140" i="6"/>
  <c r="L135" i="6"/>
  <c r="B163" i="6"/>
  <c r="F197" i="6"/>
  <c r="Q191" i="6"/>
  <c r="V68" i="6"/>
  <c r="R63" i="6"/>
  <c r="D63" i="6"/>
  <c r="G40" i="6"/>
  <c r="W77" i="6"/>
  <c r="V163" i="6"/>
  <c r="P183" i="6"/>
  <c r="K191" i="6"/>
  <c r="W182" i="6"/>
  <c r="D27" i="6"/>
  <c r="D69" i="6"/>
  <c r="W63" i="6"/>
  <c r="Q63" i="6"/>
  <c r="J63" i="6"/>
  <c r="B63" i="6"/>
  <c r="V29" i="6"/>
  <c r="B27" i="6"/>
  <c r="V21" i="6"/>
  <c r="M32" i="6"/>
  <c r="M49" i="6"/>
  <c r="V79" i="6"/>
  <c r="D77" i="6"/>
  <c r="N121" i="6"/>
  <c r="L119" i="6"/>
  <c r="B139" i="6"/>
  <c r="V147" i="6"/>
  <c r="Q168" i="6"/>
  <c r="J161" i="6"/>
  <c r="N183" i="6"/>
  <c r="V175" i="6"/>
  <c r="G225" i="6"/>
  <c r="H225" i="6" s="1"/>
  <c r="E49" i="6"/>
  <c r="E32" i="6"/>
  <c r="L121" i="6"/>
  <c r="B119" i="6"/>
  <c r="C63" i="6"/>
  <c r="N63" i="6"/>
  <c r="G63" i="6"/>
  <c r="P85" i="6"/>
  <c r="R141" i="6"/>
  <c r="Q147" i="6"/>
  <c r="B161" i="6"/>
  <c r="J177" i="6"/>
  <c r="J175" i="6"/>
  <c r="G29" i="6"/>
  <c r="P21" i="6"/>
  <c r="L79" i="6"/>
  <c r="M68" i="6"/>
  <c r="T63" i="6"/>
  <c r="M63" i="6"/>
  <c r="F62" i="6"/>
  <c r="H21" i="6"/>
  <c r="N85" i="6"/>
  <c r="F79" i="6"/>
  <c r="Q120" i="6"/>
  <c r="L141" i="6"/>
  <c r="K147" i="6"/>
  <c r="R161" i="6"/>
  <c r="A161" i="6"/>
  <c r="F177" i="6"/>
  <c r="L197" i="6"/>
  <c r="A186" i="6"/>
  <c r="M213" i="6"/>
  <c r="J77" i="6"/>
  <c r="V119" i="6"/>
  <c r="B141" i="6"/>
  <c r="A140" i="6"/>
  <c r="J147" i="6"/>
  <c r="F163" i="6"/>
  <c r="Q161" i="6"/>
  <c r="K197" i="6"/>
  <c r="P113" i="6"/>
  <c r="T107" i="6"/>
  <c r="K119" i="6"/>
  <c r="A119" i="6"/>
  <c r="Q154" i="6"/>
  <c r="H175" i="6"/>
  <c r="J224" i="6"/>
  <c r="W68" i="6"/>
  <c r="L68" i="6"/>
  <c r="H65" i="6"/>
  <c r="D61" i="6"/>
  <c r="R29" i="6"/>
  <c r="W28" i="6"/>
  <c r="F57" i="6"/>
  <c r="H56" i="6"/>
  <c r="L51" i="6"/>
  <c r="D49" i="6"/>
  <c r="V85" i="6"/>
  <c r="L85" i="6"/>
  <c r="Q77" i="6"/>
  <c r="E77" i="6"/>
  <c r="K98" i="6"/>
  <c r="N113" i="6"/>
  <c r="G110" i="6"/>
  <c r="R107" i="6"/>
  <c r="B107" i="6"/>
  <c r="H121" i="6"/>
  <c r="S119" i="6"/>
  <c r="J119" i="6"/>
  <c r="T133" i="6"/>
  <c r="H147" i="6"/>
  <c r="A144" i="6"/>
  <c r="H169" i="6"/>
  <c r="E162" i="6"/>
  <c r="L183" i="6"/>
  <c r="Q182" i="6"/>
  <c r="R175" i="6"/>
  <c r="D175" i="6"/>
  <c r="G172" i="6"/>
  <c r="D203" i="6"/>
  <c r="R119" i="6"/>
  <c r="H119" i="6"/>
  <c r="T141" i="6"/>
  <c r="D139" i="6"/>
  <c r="R135" i="6"/>
  <c r="M133" i="6"/>
  <c r="V149" i="6"/>
  <c r="R147" i="6"/>
  <c r="D147" i="6"/>
  <c r="L163" i="6"/>
  <c r="W161" i="6"/>
  <c r="K161" i="6"/>
  <c r="V183" i="6"/>
  <c r="F183" i="6"/>
  <c r="K182" i="6"/>
  <c r="V177" i="6"/>
  <c r="Q176" i="6"/>
  <c r="Q175" i="6"/>
  <c r="B175" i="6"/>
  <c r="R191" i="6"/>
  <c r="S186" i="6"/>
  <c r="A212" i="6"/>
  <c r="S225" i="6"/>
  <c r="W222" i="6"/>
  <c r="F51" i="6"/>
  <c r="H85" i="6"/>
  <c r="A110" i="6"/>
  <c r="P107" i="6"/>
  <c r="R40" i="6"/>
  <c r="T57" i="6"/>
  <c r="N107" i="6"/>
  <c r="Q119" i="6"/>
  <c r="E119" i="6"/>
  <c r="F133" i="6"/>
  <c r="D183" i="6"/>
  <c r="E182" i="6"/>
  <c r="P175" i="6"/>
  <c r="A175" i="6"/>
  <c r="F107" i="6"/>
  <c r="T65" i="6"/>
  <c r="F29" i="6"/>
  <c r="H42" i="6"/>
  <c r="D107" i="6"/>
  <c r="G144" i="6"/>
  <c r="T169" i="6"/>
  <c r="G65" i="6"/>
  <c r="P29" i="6"/>
  <c r="G56" i="6"/>
  <c r="L113" i="6"/>
  <c r="B68" i="6"/>
  <c r="F68" i="6"/>
  <c r="N29" i="6"/>
  <c r="G28" i="6"/>
  <c r="T56" i="6"/>
  <c r="E56" i="6"/>
  <c r="T85" i="6"/>
  <c r="F85" i="6"/>
  <c r="L77" i="6"/>
  <c r="B77" i="6"/>
  <c r="E98" i="6"/>
  <c r="D113" i="6"/>
  <c r="Q68" i="6"/>
  <c r="E68" i="6"/>
  <c r="H29" i="6"/>
  <c r="A21" i="6"/>
  <c r="M40" i="6"/>
  <c r="S56" i="6"/>
  <c r="B56" i="6"/>
  <c r="N49" i="6"/>
  <c r="R85" i="6"/>
  <c r="D85" i="6"/>
  <c r="R79" i="6"/>
  <c r="T77" i="6"/>
  <c r="K77" i="6"/>
  <c r="V113" i="6"/>
  <c r="B113" i="6"/>
  <c r="H107" i="6"/>
  <c r="R121" i="6"/>
  <c r="W119" i="6"/>
  <c r="P119" i="6"/>
  <c r="D119" i="6"/>
  <c r="S116" i="6"/>
  <c r="N141" i="6"/>
  <c r="F135" i="6"/>
  <c r="H155" i="6"/>
  <c r="L149" i="6"/>
  <c r="P147" i="6"/>
  <c r="A147" i="6"/>
  <c r="K168" i="6"/>
  <c r="D163" i="6"/>
  <c r="H161" i="6"/>
  <c r="R183" i="6"/>
  <c r="B183" i="6"/>
  <c r="L177" i="6"/>
  <c r="W175" i="6"/>
  <c r="K175" i="6"/>
  <c r="K196" i="6"/>
  <c r="L191" i="6"/>
  <c r="B225" i="6"/>
  <c r="C105" i="6"/>
  <c r="A105" i="6"/>
  <c r="H105" i="6"/>
  <c r="P105" i="6"/>
  <c r="V105" i="6"/>
  <c r="B105" i="6"/>
  <c r="J105" i="6"/>
  <c r="Q105" i="6"/>
  <c r="W105" i="6"/>
  <c r="D105" i="6"/>
  <c r="K105" i="6"/>
  <c r="R105" i="6"/>
  <c r="E105" i="6"/>
  <c r="L105" i="6"/>
  <c r="S105" i="6"/>
  <c r="L23" i="6"/>
  <c r="N21" i="6"/>
  <c r="T35" i="6"/>
  <c r="F35" i="6"/>
  <c r="D82" i="6"/>
  <c r="G82" i="6"/>
  <c r="M82" i="6"/>
  <c r="T91" i="6"/>
  <c r="T105" i="6"/>
  <c r="L127" i="6"/>
  <c r="S28" i="6"/>
  <c r="T21" i="6"/>
  <c r="S35" i="6"/>
  <c r="J127" i="6"/>
  <c r="N35" i="6"/>
  <c r="A99" i="6"/>
  <c r="R99" i="6"/>
  <c r="B99" i="6"/>
  <c r="T99" i="6"/>
  <c r="C91" i="6"/>
  <c r="B91" i="6"/>
  <c r="J91" i="6"/>
  <c r="Q91" i="6"/>
  <c r="W91" i="6"/>
  <c r="D91" i="6"/>
  <c r="K91" i="6"/>
  <c r="R91" i="6"/>
  <c r="E91" i="6"/>
  <c r="L91" i="6"/>
  <c r="G21" i="6"/>
  <c r="M35" i="6"/>
  <c r="G91" i="6"/>
  <c r="A902" i="7"/>
  <c r="D65" i="6"/>
  <c r="A28" i="6"/>
  <c r="J23" i="6"/>
  <c r="M21" i="6"/>
  <c r="M41" i="6"/>
  <c r="C49" i="6"/>
  <c r="A49" i="6"/>
  <c r="H49" i="6"/>
  <c r="P49" i="6"/>
  <c r="V49" i="6"/>
  <c r="B49" i="6"/>
  <c r="J49" i="6"/>
  <c r="Q49" i="6"/>
  <c r="W49" i="6"/>
  <c r="S82" i="6"/>
  <c r="A93" i="6"/>
  <c r="F93" i="6"/>
  <c r="M29" i="6"/>
  <c r="L21" i="6"/>
  <c r="E21" i="6"/>
  <c r="O42" i="6"/>
  <c r="E41" i="6"/>
  <c r="R35" i="6"/>
  <c r="K35" i="6"/>
  <c r="D35" i="6"/>
  <c r="B32" i="6"/>
  <c r="G32" i="6"/>
  <c r="D32" i="6"/>
  <c r="T49" i="6"/>
  <c r="K49" i="6"/>
  <c r="B46" i="6"/>
  <c r="A46" i="6"/>
  <c r="G46" i="6"/>
  <c r="A82" i="6"/>
  <c r="H99" i="6"/>
  <c r="R93" i="6"/>
  <c r="P91" i="6"/>
  <c r="A91" i="6"/>
  <c r="M105" i="6"/>
  <c r="D23" i="6"/>
  <c r="T23" i="6"/>
  <c r="B23" i="6"/>
  <c r="V71" i="6"/>
  <c r="S65" i="6"/>
  <c r="I60" i="6"/>
  <c r="A23" i="6"/>
  <c r="F21" i="6"/>
  <c r="L99" i="6"/>
  <c r="N105" i="6"/>
  <c r="A71" i="6"/>
  <c r="P65" i="6"/>
  <c r="D29" i="6"/>
  <c r="Q28" i="6"/>
  <c r="R23" i="6"/>
  <c r="H23" i="6"/>
  <c r="O65" i="6"/>
  <c r="F64" i="6"/>
  <c r="W60" i="6"/>
  <c r="M59" i="6"/>
  <c r="T29" i="6"/>
  <c r="L29" i="6"/>
  <c r="B29" i="6"/>
  <c r="M28" i="6"/>
  <c r="S27" i="6"/>
  <c r="P23" i="6"/>
  <c r="G23" i="6"/>
  <c r="G22" i="6"/>
  <c r="R21" i="6"/>
  <c r="K21" i="6"/>
  <c r="D21" i="6"/>
  <c r="A18" i="6"/>
  <c r="N42" i="6"/>
  <c r="F40" i="6"/>
  <c r="W35" i="6"/>
  <c r="Q35" i="6"/>
  <c r="J35" i="6"/>
  <c r="B35" i="6"/>
  <c r="S32" i="6"/>
  <c r="S49" i="6"/>
  <c r="G49" i="6"/>
  <c r="S46" i="6"/>
  <c r="F99" i="6"/>
  <c r="L93" i="6"/>
  <c r="N91" i="6"/>
  <c r="B88" i="6"/>
  <c r="A88" i="6"/>
  <c r="G88" i="6"/>
  <c r="M88" i="6"/>
  <c r="G105" i="6"/>
  <c r="F126" i="6"/>
  <c r="C126" i="6"/>
  <c r="E126" i="6"/>
  <c r="K126" i="6"/>
  <c r="Q126" i="6"/>
  <c r="N60" i="6"/>
  <c r="E28" i="6"/>
  <c r="N99" i="6"/>
  <c r="Q904" i="7"/>
  <c r="A903" i="7"/>
  <c r="S23" i="6"/>
  <c r="L35" i="6"/>
  <c r="E35" i="6"/>
  <c r="F91" i="6"/>
  <c r="G64" i="6"/>
  <c r="H60" i="6"/>
  <c r="S21" i="6"/>
  <c r="I65" i="6"/>
  <c r="V60" i="6"/>
  <c r="S29" i="6"/>
  <c r="J29" i="6"/>
  <c r="A29" i="6"/>
  <c r="K28" i="6"/>
  <c r="K27" i="6"/>
  <c r="L27" i="6" s="1"/>
  <c r="V23" i="6"/>
  <c r="N23" i="6"/>
  <c r="F23" i="6"/>
  <c r="W21" i="6"/>
  <c r="Q21" i="6"/>
  <c r="J21" i="6"/>
  <c r="B21" i="6"/>
  <c r="S40" i="6"/>
  <c r="A40" i="6"/>
  <c r="V35" i="6"/>
  <c r="P35" i="6"/>
  <c r="H35" i="6"/>
  <c r="A35" i="6"/>
  <c r="Q32" i="6"/>
  <c r="A57" i="6"/>
  <c r="R57" i="6"/>
  <c r="B57" i="6"/>
  <c r="R51" i="6"/>
  <c r="R49" i="6"/>
  <c r="F49" i="6"/>
  <c r="M46" i="6"/>
  <c r="F98" i="6"/>
  <c r="A98" i="6"/>
  <c r="M98" i="6"/>
  <c r="W98" i="6"/>
  <c r="B98" i="6"/>
  <c r="N98" i="6"/>
  <c r="G98" i="6"/>
  <c r="V91" i="6"/>
  <c r="M91" i="6"/>
  <c r="S88" i="6"/>
  <c r="F105" i="6"/>
  <c r="M23" i="6"/>
  <c r="G35" i="6"/>
  <c r="H91" i="6"/>
  <c r="A127" i="6"/>
  <c r="B127" i="6"/>
  <c r="N127" i="6"/>
  <c r="D127" i="6"/>
  <c r="P127" i="6"/>
  <c r="F127" i="6"/>
  <c r="R127" i="6"/>
  <c r="H127" i="6"/>
  <c r="T127" i="6"/>
  <c r="E189" i="6"/>
  <c r="V189" i="6"/>
  <c r="D189" i="6"/>
  <c r="J189" i="6"/>
  <c r="P189" i="6"/>
  <c r="A226" i="6"/>
  <c r="H226" i="6"/>
  <c r="N226" i="6"/>
  <c r="T226" i="6"/>
  <c r="G116" i="6"/>
  <c r="K140" i="6"/>
  <c r="S133" i="6"/>
  <c r="L133" i="6"/>
  <c r="E133" i="6"/>
  <c r="R155" i="6"/>
  <c r="F155" i="6"/>
  <c r="K154" i="6"/>
  <c r="J149" i="6"/>
  <c r="R169" i="6"/>
  <c r="F169" i="6"/>
  <c r="S196" i="6"/>
  <c r="J196" i="6"/>
  <c r="A196" i="6"/>
  <c r="R186" i="6"/>
  <c r="J113" i="6"/>
  <c r="Q102" i="6"/>
  <c r="T140" i="6"/>
  <c r="H140" i="6"/>
  <c r="S139" i="6"/>
  <c r="R133" i="6"/>
  <c r="K133" i="6"/>
  <c r="D133" i="6"/>
  <c r="P155" i="6"/>
  <c r="D155" i="6"/>
  <c r="I154" i="6"/>
  <c r="T149" i="6"/>
  <c r="H149" i="6"/>
  <c r="N147" i="6"/>
  <c r="G147" i="6"/>
  <c r="P169" i="6"/>
  <c r="D169" i="6"/>
  <c r="E168" i="6"/>
  <c r="N161" i="6"/>
  <c r="G161" i="6"/>
  <c r="S181" i="6"/>
  <c r="D177" i="6"/>
  <c r="N175" i="6"/>
  <c r="G175" i="6"/>
  <c r="E197" i="6"/>
  <c r="Q196" i="6"/>
  <c r="H196" i="6"/>
  <c r="M186" i="6"/>
  <c r="S212" i="6"/>
  <c r="R211" i="6"/>
  <c r="A909" i="7"/>
  <c r="W56" i="6"/>
  <c r="M56" i="6"/>
  <c r="A56" i="6"/>
  <c r="J85" i="6"/>
  <c r="V77" i="6"/>
  <c r="P77" i="6"/>
  <c r="H77" i="6"/>
  <c r="A77" i="6"/>
  <c r="T113" i="6"/>
  <c r="H113" i="6"/>
  <c r="S110" i="6"/>
  <c r="V107" i="6"/>
  <c r="L107" i="6"/>
  <c r="F121" i="6"/>
  <c r="N119" i="6"/>
  <c r="G119" i="6"/>
  <c r="H141" i="6"/>
  <c r="S140" i="6"/>
  <c r="G140" i="6"/>
  <c r="M139" i="6"/>
  <c r="W133" i="6"/>
  <c r="Q133" i="6"/>
  <c r="J133" i="6"/>
  <c r="B133" i="6"/>
  <c r="N155" i="6"/>
  <c r="B155" i="6"/>
  <c r="E154" i="6"/>
  <c r="R149" i="6"/>
  <c r="F149" i="6"/>
  <c r="T147" i="6"/>
  <c r="M147" i="6"/>
  <c r="F147" i="6"/>
  <c r="S144" i="6"/>
  <c r="N169" i="6"/>
  <c r="B169" i="6"/>
  <c r="C168" i="6"/>
  <c r="J163" i="6"/>
  <c r="Q162" i="6"/>
  <c r="T161" i="6"/>
  <c r="M161" i="6"/>
  <c r="F161" i="6"/>
  <c r="J183" i="6"/>
  <c r="B181" i="6"/>
  <c r="R177" i="6"/>
  <c r="T175" i="6"/>
  <c r="M175" i="6"/>
  <c r="F175" i="6"/>
  <c r="R197" i="6"/>
  <c r="W196" i="6"/>
  <c r="P196" i="6"/>
  <c r="G196" i="6"/>
  <c r="W191" i="6"/>
  <c r="F191" i="6"/>
  <c r="L186" i="6"/>
  <c r="F205" i="6"/>
  <c r="P212" i="6"/>
  <c r="H211" i="6"/>
  <c r="S224" i="6"/>
  <c r="K56" i="6"/>
  <c r="N77" i="6"/>
  <c r="G77" i="6"/>
  <c r="R113" i="6"/>
  <c r="F113" i="6"/>
  <c r="M110" i="6"/>
  <c r="J107" i="6"/>
  <c r="T121" i="6"/>
  <c r="B121" i="6"/>
  <c r="T119" i="6"/>
  <c r="M119" i="6"/>
  <c r="F119" i="6"/>
  <c r="F141" i="6"/>
  <c r="Q140" i="6"/>
  <c r="E140" i="6"/>
  <c r="G139" i="6"/>
  <c r="H139" i="6" s="1"/>
  <c r="V133" i="6"/>
  <c r="P133" i="6"/>
  <c r="H133" i="6"/>
  <c r="A133" i="6"/>
  <c r="V155" i="6"/>
  <c r="L155" i="6"/>
  <c r="W154" i="6"/>
  <c r="C154" i="6"/>
  <c r="P149" i="6"/>
  <c r="D149" i="6"/>
  <c r="S147" i="6"/>
  <c r="L147" i="6"/>
  <c r="E147" i="6"/>
  <c r="M144" i="6"/>
  <c r="V169" i="6"/>
  <c r="L169" i="6"/>
  <c r="W168" i="6"/>
  <c r="T163" i="6"/>
  <c r="H163" i="6"/>
  <c r="K162" i="6"/>
  <c r="S161" i="6"/>
  <c r="L161" i="6"/>
  <c r="E161" i="6"/>
  <c r="T183" i="6"/>
  <c r="H183" i="6"/>
  <c r="P177" i="6"/>
  <c r="S175" i="6"/>
  <c r="L175" i="6"/>
  <c r="E175" i="6"/>
  <c r="Q197" i="6"/>
  <c r="V196" i="6"/>
  <c r="N196" i="6"/>
  <c r="E196" i="6"/>
  <c r="E191" i="6"/>
  <c r="V186" i="6"/>
  <c r="G186" i="6"/>
  <c r="Q200" i="6"/>
  <c r="M212" i="6"/>
  <c r="L224" i="6"/>
  <c r="N133" i="6"/>
  <c r="G133" i="6"/>
  <c r="J155" i="6"/>
  <c r="N149" i="6"/>
  <c r="B149" i="6"/>
  <c r="J169" i="6"/>
  <c r="M196" i="6"/>
  <c r="D196" i="6"/>
  <c r="F186" i="6"/>
  <c r="G212" i="6"/>
  <c r="G120" i="6"/>
  <c r="H120" i="6" s="1"/>
  <c r="M120" i="6"/>
  <c r="K120" i="6"/>
  <c r="Q228" i="6"/>
  <c r="O228" i="6"/>
  <c r="H83" i="6"/>
  <c r="Q292" i="6"/>
  <c r="O291" i="6"/>
  <c r="K291" i="6"/>
  <c r="Q290" i="6"/>
  <c r="M290" i="6"/>
  <c r="I290" i="6"/>
  <c r="J290" i="6" s="1"/>
  <c r="B231" i="6"/>
  <c r="D231" i="6"/>
  <c r="O290" i="6"/>
  <c r="Q231" i="6"/>
  <c r="M230" i="6"/>
  <c r="D291" i="6"/>
  <c r="E290" i="6"/>
  <c r="K231" i="6"/>
  <c r="L231" i="6" s="1"/>
  <c r="G230" i="6"/>
  <c r="H230" i="6" s="1"/>
  <c r="B290" i="6"/>
  <c r="S230" i="6"/>
  <c r="Q181" i="6"/>
  <c r="K181" i="6"/>
  <c r="L181" i="6" s="1"/>
  <c r="G181" i="6"/>
  <c r="H181" i="6" s="1"/>
  <c r="D181" i="6"/>
  <c r="D125" i="6"/>
  <c r="B167" i="6"/>
  <c r="S125" i="6"/>
  <c r="K125" i="6"/>
  <c r="B125" i="6"/>
  <c r="K139" i="6"/>
  <c r="S167" i="6"/>
  <c r="K167" i="6"/>
  <c r="M125" i="6"/>
  <c r="E125" i="6"/>
  <c r="M167" i="6"/>
  <c r="D167" i="6"/>
  <c r="Q125" i="6"/>
  <c r="G125" i="6"/>
  <c r="H125" i="6" s="1"/>
  <c r="F139" i="6"/>
  <c r="Q167" i="6"/>
  <c r="F167" i="6"/>
  <c r="F181" i="6"/>
  <c r="G167" i="6"/>
  <c r="H167" i="6" s="1"/>
  <c r="Q139" i="6"/>
  <c r="M181" i="6"/>
  <c r="B69" i="6"/>
  <c r="S69" i="6"/>
  <c r="K69" i="6"/>
  <c r="K41" i="6"/>
  <c r="B41" i="6"/>
  <c r="M83" i="6"/>
  <c r="E83" i="6"/>
  <c r="D41" i="6"/>
  <c r="G69" i="6"/>
  <c r="H69" i="6" s="1"/>
  <c r="Q27" i="6"/>
  <c r="G27" i="6"/>
  <c r="H27" i="6" s="1"/>
  <c r="S41" i="6"/>
  <c r="D83" i="6"/>
  <c r="Q69" i="6"/>
  <c r="F69" i="6"/>
  <c r="F27" i="6"/>
  <c r="G41" i="6"/>
  <c r="H41" i="6" s="1"/>
  <c r="S83" i="6"/>
  <c r="K83" i="6"/>
  <c r="L83" i="6" s="1"/>
  <c r="B83" i="6"/>
  <c r="M27" i="6"/>
  <c r="Q41" i="6"/>
  <c r="B134" i="6"/>
  <c r="E120" i="6"/>
  <c r="Q134" i="6"/>
  <c r="E176" i="6"/>
  <c r="S120" i="6"/>
  <c r="M134" i="6"/>
  <c r="E134" i="6"/>
  <c r="S134" i="6"/>
  <c r="K134" i="6"/>
  <c r="G134" i="6"/>
  <c r="H134" i="6" s="1"/>
  <c r="S22" i="6"/>
  <c r="Q22" i="6"/>
  <c r="K22" i="6"/>
  <c r="L22" i="6" s="1"/>
  <c r="E78" i="6"/>
  <c r="E22" i="6"/>
  <c r="Q78" i="6"/>
  <c r="M22" i="6"/>
  <c r="K78" i="6"/>
  <c r="L78" i="6" s="1"/>
  <c r="F288" i="6"/>
  <c r="K288" i="6"/>
  <c r="L288" i="6" s="1"/>
  <c r="M288" i="6"/>
  <c r="O288" i="6"/>
  <c r="S288" i="6"/>
  <c r="K219" i="6"/>
  <c r="L219" i="6" s="1"/>
  <c r="S215" i="6"/>
  <c r="M218" i="6"/>
  <c r="G215" i="6"/>
  <c r="H215" i="6" s="1"/>
  <c r="D218" i="6"/>
  <c r="F228" i="6"/>
  <c r="S228" i="6"/>
  <c r="K228" i="6"/>
  <c r="M228" i="6"/>
  <c r="F198" i="6"/>
  <c r="Q198" i="6"/>
  <c r="M158" i="6"/>
  <c r="M172" i="6"/>
  <c r="A158" i="6"/>
  <c r="A172" i="6"/>
  <c r="S158" i="6"/>
  <c r="S172" i="6"/>
  <c r="S122" i="6"/>
  <c r="Q123" i="6"/>
  <c r="K108" i="6"/>
  <c r="L108" i="6" s="1"/>
  <c r="M102" i="6"/>
  <c r="A116" i="6"/>
  <c r="K102" i="6"/>
  <c r="S130" i="6"/>
  <c r="W102" i="6"/>
  <c r="G102" i="6"/>
  <c r="M130" i="6"/>
  <c r="E102" i="6"/>
  <c r="G130" i="6"/>
  <c r="S102" i="6"/>
  <c r="A102" i="6"/>
  <c r="M116" i="6"/>
  <c r="A130" i="6"/>
  <c r="E67" i="6"/>
  <c r="Q67" i="6"/>
  <c r="I67" i="6"/>
  <c r="J67" i="6" s="1"/>
  <c r="A74" i="6"/>
  <c r="S74" i="6"/>
  <c r="M74" i="6"/>
  <c r="G74" i="6"/>
  <c r="G18" i="6"/>
  <c r="J32" i="6"/>
  <c r="S18" i="6"/>
  <c r="A32" i="6"/>
  <c r="M18" i="6"/>
  <c r="V32" i="6"/>
  <c r="K32" i="6"/>
  <c r="G128" i="6"/>
  <c r="H128" i="6" s="1"/>
  <c r="D137" i="6"/>
  <c r="F171" i="6"/>
  <c r="K128" i="6"/>
  <c r="Q178" i="6"/>
  <c r="M128" i="6"/>
  <c r="K165" i="6"/>
  <c r="L165" i="6" s="1"/>
  <c r="B179" i="6"/>
  <c r="F165" i="6"/>
  <c r="B165" i="6"/>
  <c r="Q179" i="6"/>
  <c r="K178" i="6"/>
  <c r="Q165" i="6"/>
  <c r="F179" i="6"/>
  <c r="D165" i="6"/>
  <c r="K164" i="6"/>
  <c r="L164" i="6" s="1"/>
  <c r="D179" i="6"/>
  <c r="Q159" i="6"/>
  <c r="Q173" i="6"/>
  <c r="K159" i="6"/>
  <c r="F173" i="6"/>
  <c r="F159" i="6"/>
  <c r="E159" i="6"/>
  <c r="B159" i="6"/>
  <c r="E170" i="6"/>
  <c r="F170" i="6"/>
  <c r="K170" i="6"/>
  <c r="G170" i="6"/>
  <c r="H170" i="6" s="1"/>
  <c r="M170" i="6"/>
  <c r="B170" i="6"/>
  <c r="I170" i="6"/>
  <c r="J170" i="6" s="1"/>
  <c r="O170" i="6"/>
  <c r="S170" i="6"/>
  <c r="K123" i="6"/>
  <c r="L123" i="6" s="1"/>
  <c r="F123" i="6"/>
  <c r="Q137" i="6"/>
  <c r="E123" i="6"/>
  <c r="K137" i="6"/>
  <c r="L137" i="6" s="1"/>
  <c r="B123" i="6"/>
  <c r="F137" i="6"/>
  <c r="E137" i="6"/>
  <c r="E131" i="6"/>
  <c r="D131" i="6"/>
  <c r="F103" i="6"/>
  <c r="Q128" i="6"/>
  <c r="F129" i="6"/>
  <c r="D100" i="6"/>
  <c r="M114" i="6"/>
  <c r="F100" i="6"/>
  <c r="O114" i="6"/>
  <c r="G100" i="6"/>
  <c r="H100" i="6" s="1"/>
  <c r="M100" i="6"/>
  <c r="Q114" i="6"/>
  <c r="M38" i="6"/>
  <c r="Q33" i="6"/>
  <c r="G80" i="6"/>
  <c r="H80" i="6" s="1"/>
  <c r="K38" i="6"/>
  <c r="S34" i="6"/>
  <c r="K33" i="6"/>
  <c r="L33" i="6" s="1"/>
  <c r="E66" i="6"/>
  <c r="G24" i="6"/>
  <c r="H24" i="6" s="1"/>
  <c r="Q39" i="6"/>
  <c r="M34" i="6"/>
  <c r="F33" i="6"/>
  <c r="Q81" i="6"/>
  <c r="F39" i="6"/>
  <c r="G34" i="6"/>
  <c r="E33" i="6"/>
  <c r="K81" i="6"/>
  <c r="L81" i="6" s="1"/>
  <c r="F34" i="6"/>
  <c r="J222" i="6"/>
  <c r="K213" i="6"/>
  <c r="R226" i="6"/>
  <c r="M225" i="6"/>
  <c r="Q224" i="6"/>
  <c r="K223" i="6"/>
  <c r="F222" i="6"/>
  <c r="Q219" i="6"/>
  <c r="M215" i="6"/>
  <c r="E213" i="6"/>
  <c r="S213" i="6"/>
  <c r="B226" i="6"/>
  <c r="W224" i="6"/>
  <c r="E224" i="6"/>
  <c r="R222" i="6"/>
  <c r="F220" i="6"/>
  <c r="B216" i="6"/>
  <c r="O213" i="6"/>
  <c r="K216" i="6"/>
  <c r="L216" i="6" s="1"/>
  <c r="L213" i="6"/>
  <c r="B224" i="6"/>
  <c r="P222" i="6"/>
  <c r="B220" i="6"/>
  <c r="F214" i="6"/>
  <c r="E227" i="6"/>
  <c r="J212" i="6"/>
  <c r="L211" i="6"/>
  <c r="F213" i="6"/>
  <c r="L226" i="6"/>
  <c r="Q225" i="6"/>
  <c r="R224" i="6"/>
  <c r="K224" i="6"/>
  <c r="D224" i="6"/>
  <c r="E223" i="6"/>
  <c r="Q222" i="6"/>
  <c r="H222" i="6"/>
  <c r="M219" i="6"/>
  <c r="B218" i="6"/>
  <c r="E216" i="6"/>
  <c r="D215" i="6"/>
  <c r="R227" i="6"/>
  <c r="K218" i="6"/>
  <c r="Q227" i="6"/>
  <c r="Q201" i="6"/>
  <c r="D212" i="6"/>
  <c r="F211" i="6"/>
  <c r="F226" i="6"/>
  <c r="K225" i="6"/>
  <c r="V224" i="6"/>
  <c r="P224" i="6"/>
  <c r="H224" i="6"/>
  <c r="A224" i="6"/>
  <c r="V222" i="6"/>
  <c r="N222" i="6"/>
  <c r="E222" i="6"/>
  <c r="G219" i="6"/>
  <c r="H219" i="6" s="1"/>
  <c r="S218" i="6"/>
  <c r="G218" i="6"/>
  <c r="H218" i="6" s="1"/>
  <c r="L227" i="6"/>
  <c r="N224" i="6"/>
  <c r="G224" i="6"/>
  <c r="L222" i="6"/>
  <c r="D222" i="6"/>
  <c r="E219" i="6"/>
  <c r="F218" i="6"/>
  <c r="K227" i="6"/>
  <c r="F201" i="6"/>
  <c r="E8" i="8"/>
  <c r="M203" i="6"/>
  <c r="E225" i="6"/>
  <c r="T224" i="6"/>
  <c r="M224" i="6"/>
  <c r="F224" i="6"/>
  <c r="Q223" i="6"/>
  <c r="T222" i="6"/>
  <c r="K222" i="6"/>
  <c r="B222" i="6"/>
  <c r="S219" i="6"/>
  <c r="B219" i="6"/>
  <c r="Q218" i="6"/>
  <c r="E218" i="6"/>
  <c r="Q216" i="6"/>
  <c r="W227" i="6"/>
  <c r="F227" i="6"/>
  <c r="N209" i="6"/>
  <c r="E198" i="6"/>
  <c r="S198" i="6"/>
  <c r="T209" i="6"/>
  <c r="M209" i="6"/>
  <c r="F209" i="6"/>
  <c r="Q208" i="6"/>
  <c r="T207" i="6"/>
  <c r="K207" i="6"/>
  <c r="B207" i="6"/>
  <c r="S204" i="6"/>
  <c r="B203" i="6"/>
  <c r="E201" i="6"/>
  <c r="M200" i="6"/>
  <c r="D207" i="6"/>
  <c r="S209" i="6"/>
  <c r="L209" i="6"/>
  <c r="E209" i="6"/>
  <c r="K208" i="6"/>
  <c r="R207" i="6"/>
  <c r="J207" i="6"/>
  <c r="Q204" i="6"/>
  <c r="K203" i="6"/>
  <c r="L203" i="6" s="1"/>
  <c r="D201" i="6"/>
  <c r="K200" i="6"/>
  <c r="L200" i="6" s="1"/>
  <c r="G209" i="6"/>
  <c r="E204" i="6"/>
  <c r="G198" i="6"/>
  <c r="H198" i="6" s="1"/>
  <c r="R209" i="6"/>
  <c r="K209" i="6"/>
  <c r="D209" i="6"/>
  <c r="E208" i="6"/>
  <c r="Q207" i="6"/>
  <c r="H207" i="6"/>
  <c r="M204" i="6"/>
  <c r="S203" i="6"/>
  <c r="G203" i="6"/>
  <c r="H203" i="6" s="1"/>
  <c r="B201" i="6"/>
  <c r="G200" i="6"/>
  <c r="L207" i="6"/>
  <c r="I198" i="6"/>
  <c r="J198" i="6" s="1"/>
  <c r="W209" i="6"/>
  <c r="Q209" i="6"/>
  <c r="J209" i="6"/>
  <c r="B209" i="6"/>
  <c r="W207" i="6"/>
  <c r="P207" i="6"/>
  <c r="F207" i="6"/>
  <c r="K204" i="6"/>
  <c r="F203" i="6"/>
  <c r="E200" i="6"/>
  <c r="K198" i="6"/>
  <c r="V209" i="6"/>
  <c r="P209" i="6"/>
  <c r="H209" i="6"/>
  <c r="A209" i="6"/>
  <c r="V207" i="6"/>
  <c r="N207" i="6"/>
  <c r="E207" i="6"/>
  <c r="G204" i="6"/>
  <c r="H204" i="6" s="1"/>
  <c r="Q203" i="6"/>
  <c r="S200" i="6"/>
  <c r="D200" i="6"/>
  <c r="G289" i="6"/>
  <c r="H289" i="6" s="1"/>
  <c r="I292" i="6"/>
  <c r="J292" i="6" s="1"/>
  <c r="Q291" i="6"/>
  <c r="S290" i="6"/>
  <c r="K290" i="6"/>
  <c r="M289" i="6"/>
  <c r="E289" i="6"/>
  <c r="K289" i="6"/>
  <c r="L289" i="6" s="1"/>
  <c r="Q289" i="6"/>
  <c r="O292" i="6"/>
  <c r="I291" i="6"/>
  <c r="J291" i="6" s="1"/>
  <c r="S289" i="6"/>
  <c r="D289" i="6"/>
  <c r="B292" i="6"/>
  <c r="H292" i="6"/>
  <c r="M292" i="6"/>
  <c r="F292" i="6"/>
  <c r="S292" i="6"/>
  <c r="E292" i="6"/>
  <c r="G291" i="6"/>
  <c r="H291" i="6" s="1"/>
  <c r="M291" i="6"/>
  <c r="S291" i="6"/>
  <c r="F291" i="6"/>
  <c r="I289" i="6"/>
  <c r="J289" i="6" s="1"/>
  <c r="B289" i="6"/>
  <c r="K292" i="6"/>
  <c r="L292" i="6" s="1"/>
  <c r="D292" i="6"/>
  <c r="E291" i="6"/>
  <c r="F290" i="6"/>
  <c r="G290" i="6"/>
  <c r="H290" i="6" s="1"/>
  <c r="O289" i="6"/>
  <c r="I288" i="6"/>
  <c r="J288" i="6" s="1"/>
  <c r="G288" i="6"/>
  <c r="H288" i="6" s="1"/>
  <c r="B288" i="6"/>
  <c r="D288" i="6"/>
  <c r="E288" i="6"/>
  <c r="S231" i="6"/>
  <c r="M231" i="6"/>
  <c r="G231" i="6"/>
  <c r="H231" i="6" s="1"/>
  <c r="F230" i="6"/>
  <c r="Q229" i="6"/>
  <c r="K229" i="6"/>
  <c r="E229" i="6"/>
  <c r="F231" i="6"/>
  <c r="Q230" i="6"/>
  <c r="K230" i="6"/>
  <c r="E230" i="6"/>
  <c r="D229" i="6"/>
  <c r="D230" i="6"/>
  <c r="O229" i="6"/>
  <c r="I229" i="6"/>
  <c r="J229" i="6" s="1"/>
  <c r="O230" i="6"/>
  <c r="I230" i="6"/>
  <c r="J230" i="6" s="1"/>
  <c r="B229" i="6"/>
  <c r="O231" i="6"/>
  <c r="I231" i="6"/>
  <c r="J231" i="6" s="1"/>
  <c r="S229" i="6"/>
  <c r="M229" i="6"/>
  <c r="G229" i="6"/>
  <c r="H229" i="6" s="1"/>
  <c r="I228" i="6"/>
  <c r="J228" i="6" s="1"/>
  <c r="G228" i="6"/>
  <c r="H228" i="6" s="1"/>
  <c r="B228" i="6"/>
  <c r="D228" i="6"/>
  <c r="E228" i="6"/>
  <c r="V227" i="6"/>
  <c r="P227" i="6"/>
  <c r="J227" i="6"/>
  <c r="D227" i="6"/>
  <c r="O227" i="6"/>
  <c r="I227" i="6"/>
  <c r="C227" i="6"/>
  <c r="T227" i="6"/>
  <c r="N227" i="6"/>
  <c r="H227" i="6"/>
  <c r="B227" i="6"/>
  <c r="S227" i="6"/>
  <c r="M227" i="6"/>
  <c r="G227" i="6"/>
  <c r="O217" i="6"/>
  <c r="I217" i="6"/>
  <c r="J217" i="6" s="1"/>
  <c r="W226" i="6"/>
  <c r="Q226" i="6"/>
  <c r="K226" i="6"/>
  <c r="E226" i="6"/>
  <c r="D225" i="6"/>
  <c r="O224" i="6"/>
  <c r="I224" i="6"/>
  <c r="B223" i="6"/>
  <c r="S222" i="6"/>
  <c r="M222" i="6"/>
  <c r="G222" i="6"/>
  <c r="A222" i="6"/>
  <c r="F221" i="6"/>
  <c r="Q220" i="6"/>
  <c r="K220" i="6"/>
  <c r="E220" i="6"/>
  <c r="D219" i="6"/>
  <c r="O218" i="6"/>
  <c r="I218" i="6"/>
  <c r="J218" i="6" s="1"/>
  <c r="B217" i="6"/>
  <c r="S216" i="6"/>
  <c r="M216" i="6"/>
  <c r="G216" i="6"/>
  <c r="H216" i="6" s="1"/>
  <c r="F215" i="6"/>
  <c r="Q214" i="6"/>
  <c r="K214" i="6"/>
  <c r="E214" i="6"/>
  <c r="I223" i="6"/>
  <c r="J223" i="6" s="1"/>
  <c r="M221" i="6"/>
  <c r="G221" i="6"/>
  <c r="H221" i="6" s="1"/>
  <c r="V226" i="6"/>
  <c r="P226" i="6"/>
  <c r="J226" i="6"/>
  <c r="D226" i="6"/>
  <c r="O225" i="6"/>
  <c r="I225" i="6"/>
  <c r="J225" i="6" s="1"/>
  <c r="S223" i="6"/>
  <c r="M223" i="6"/>
  <c r="G223" i="6"/>
  <c r="H223" i="6" s="1"/>
  <c r="Q221" i="6"/>
  <c r="K221" i="6"/>
  <c r="E221" i="6"/>
  <c r="D220" i="6"/>
  <c r="O219" i="6"/>
  <c r="I219" i="6"/>
  <c r="J219" i="6" s="1"/>
  <c r="S217" i="6"/>
  <c r="M217" i="6"/>
  <c r="G217" i="6"/>
  <c r="H217" i="6" s="1"/>
  <c r="F216" i="6"/>
  <c r="Q215" i="6"/>
  <c r="K215" i="6"/>
  <c r="E215" i="6"/>
  <c r="D214" i="6"/>
  <c r="O223" i="6"/>
  <c r="S221" i="6"/>
  <c r="O226" i="6"/>
  <c r="I226" i="6"/>
  <c r="C226" i="6"/>
  <c r="F223" i="6"/>
  <c r="D221" i="6"/>
  <c r="O220" i="6"/>
  <c r="I220" i="6"/>
  <c r="J220" i="6" s="1"/>
  <c r="F217" i="6"/>
  <c r="O214" i="6"/>
  <c r="I214" i="6"/>
  <c r="J214" i="6" s="1"/>
  <c r="O221" i="6"/>
  <c r="I221" i="6"/>
  <c r="J221" i="6" s="1"/>
  <c r="Q217" i="6"/>
  <c r="K217" i="6"/>
  <c r="E217" i="6"/>
  <c r="D216" i="6"/>
  <c r="O215" i="6"/>
  <c r="I215" i="6"/>
  <c r="J215" i="6" s="1"/>
  <c r="B214" i="6"/>
  <c r="S226" i="6"/>
  <c r="M226" i="6"/>
  <c r="G226" i="6"/>
  <c r="O222" i="6"/>
  <c r="I222" i="6"/>
  <c r="S220" i="6"/>
  <c r="M220" i="6"/>
  <c r="G220" i="6"/>
  <c r="H220" i="6" s="1"/>
  <c r="O216" i="6"/>
  <c r="I216" i="6"/>
  <c r="J216" i="6" s="1"/>
  <c r="S214" i="6"/>
  <c r="M214" i="6"/>
  <c r="G214" i="6"/>
  <c r="H214" i="6" s="1"/>
  <c r="G213" i="6"/>
  <c r="H213" i="6" s="1"/>
  <c r="I213" i="6"/>
  <c r="J213" i="6" s="1"/>
  <c r="B213" i="6"/>
  <c r="D213" i="6"/>
  <c r="G210" i="6"/>
  <c r="H210" i="6" s="1"/>
  <c r="E210" i="6"/>
  <c r="S210" i="6"/>
  <c r="Q210" i="6"/>
  <c r="M210" i="6"/>
  <c r="K210" i="6"/>
  <c r="L210" i="6" s="1"/>
  <c r="R212" i="6"/>
  <c r="L212" i="6"/>
  <c r="F212" i="6"/>
  <c r="W211" i="6"/>
  <c r="Q211" i="6"/>
  <c r="K211" i="6"/>
  <c r="E211" i="6"/>
  <c r="W212" i="6"/>
  <c r="Q212" i="6"/>
  <c r="K212" i="6"/>
  <c r="E212" i="6"/>
  <c r="V211" i="6"/>
  <c r="P211" i="6"/>
  <c r="J211" i="6"/>
  <c r="D211" i="6"/>
  <c r="O211" i="6"/>
  <c r="I211" i="6"/>
  <c r="C211" i="6"/>
  <c r="O212" i="6"/>
  <c r="I212" i="6"/>
  <c r="C212" i="6"/>
  <c r="T211" i="6"/>
  <c r="N211" i="6"/>
  <c r="B211" i="6"/>
  <c r="T212" i="6"/>
  <c r="N212" i="6"/>
  <c r="H212" i="6"/>
  <c r="S211" i="6"/>
  <c r="M211" i="6"/>
  <c r="G211" i="6"/>
  <c r="D210" i="6"/>
  <c r="O209" i="6"/>
  <c r="I209" i="6"/>
  <c r="B208" i="6"/>
  <c r="S207" i="6"/>
  <c r="M207" i="6"/>
  <c r="G207" i="6"/>
  <c r="A207" i="6"/>
  <c r="F206" i="6"/>
  <c r="Q205" i="6"/>
  <c r="K205" i="6"/>
  <c r="E205" i="6"/>
  <c r="D204" i="6"/>
  <c r="O203" i="6"/>
  <c r="I203" i="6"/>
  <c r="J203" i="6" s="1"/>
  <c r="B202" i="6"/>
  <c r="S201" i="6"/>
  <c r="M201" i="6"/>
  <c r="G201" i="6"/>
  <c r="H201" i="6" s="1"/>
  <c r="F200" i="6"/>
  <c r="Q199" i="6"/>
  <c r="K199" i="6"/>
  <c r="E199" i="6"/>
  <c r="I208" i="6"/>
  <c r="J208" i="6" s="1"/>
  <c r="M206" i="6"/>
  <c r="G206" i="6"/>
  <c r="H206" i="6" s="1"/>
  <c r="O202" i="6"/>
  <c r="I202" i="6"/>
  <c r="J202" i="6" s="1"/>
  <c r="O210" i="6"/>
  <c r="I210" i="6"/>
  <c r="J210" i="6" s="1"/>
  <c r="S208" i="6"/>
  <c r="M208" i="6"/>
  <c r="G208" i="6"/>
  <c r="H208" i="6" s="1"/>
  <c r="Q206" i="6"/>
  <c r="K206" i="6"/>
  <c r="E206" i="6"/>
  <c r="D205" i="6"/>
  <c r="O204" i="6"/>
  <c r="I204" i="6"/>
  <c r="J204" i="6" s="1"/>
  <c r="S202" i="6"/>
  <c r="M202" i="6"/>
  <c r="G202" i="6"/>
  <c r="H202" i="6" s="1"/>
  <c r="L201" i="6"/>
  <c r="D199" i="6"/>
  <c r="O208" i="6"/>
  <c r="S206" i="6"/>
  <c r="B210" i="6"/>
  <c r="F208" i="6"/>
  <c r="D206" i="6"/>
  <c r="O205" i="6"/>
  <c r="I205" i="6"/>
  <c r="J205" i="6" s="1"/>
  <c r="B204" i="6"/>
  <c r="F202" i="6"/>
  <c r="O199" i="6"/>
  <c r="I199" i="6"/>
  <c r="J199" i="6" s="1"/>
  <c r="O206" i="6"/>
  <c r="I206" i="6"/>
  <c r="J206" i="6" s="1"/>
  <c r="Q202" i="6"/>
  <c r="K202" i="6"/>
  <c r="E202" i="6"/>
  <c r="O200" i="6"/>
  <c r="I200" i="6"/>
  <c r="J200" i="6" s="1"/>
  <c r="B199" i="6"/>
  <c r="O207" i="6"/>
  <c r="I207" i="6"/>
  <c r="S205" i="6"/>
  <c r="M205" i="6"/>
  <c r="G205" i="6"/>
  <c r="H205" i="6" s="1"/>
  <c r="O201" i="6"/>
  <c r="I201" i="6"/>
  <c r="J201" i="6" s="1"/>
  <c r="H200" i="6"/>
  <c r="S199" i="6"/>
  <c r="M199" i="6"/>
  <c r="G199" i="6"/>
  <c r="H199" i="6" s="1"/>
  <c r="M198" i="6"/>
  <c r="B198" i="6"/>
  <c r="D198" i="6"/>
  <c r="D101" i="6"/>
  <c r="F101" i="6"/>
  <c r="B108" i="6"/>
  <c r="M108" i="6"/>
  <c r="Q108" i="6"/>
  <c r="S108" i="6"/>
  <c r="G108" i="6"/>
  <c r="H108" i="6" s="1"/>
  <c r="F157" i="6"/>
  <c r="F109" i="6"/>
  <c r="K109" i="6"/>
  <c r="L109" i="6" s="1"/>
  <c r="B109" i="6"/>
  <c r="B117" i="6"/>
  <c r="D117" i="6"/>
  <c r="B136" i="6"/>
  <c r="G136" i="6"/>
  <c r="H136" i="6" s="1"/>
  <c r="S136" i="6"/>
  <c r="Q109" i="6"/>
  <c r="G164" i="6"/>
  <c r="H164" i="6" s="1"/>
  <c r="E179" i="6"/>
  <c r="M178" i="6"/>
  <c r="K173" i="6"/>
  <c r="L173" i="6" s="1"/>
  <c r="E164" i="6"/>
  <c r="D103" i="6"/>
  <c r="S114" i="6"/>
  <c r="M122" i="6"/>
  <c r="S128" i="6"/>
  <c r="B131" i="6"/>
  <c r="S156" i="6"/>
  <c r="S164" i="6"/>
  <c r="G178" i="6"/>
  <c r="H178" i="6" s="1"/>
  <c r="E173" i="6"/>
  <c r="B103" i="6"/>
  <c r="G122" i="6"/>
  <c r="H122" i="6" s="1"/>
  <c r="Q164" i="6"/>
  <c r="E178" i="6"/>
  <c r="D173" i="6"/>
  <c r="D123" i="6"/>
  <c r="F115" i="6"/>
  <c r="B137" i="6"/>
  <c r="Q131" i="6"/>
  <c r="E165" i="6"/>
  <c r="M164" i="6"/>
  <c r="D159" i="6"/>
  <c r="K179" i="6"/>
  <c r="S178" i="6"/>
  <c r="D178" i="6"/>
  <c r="B173" i="6"/>
  <c r="K100" i="6"/>
  <c r="O100" i="6"/>
  <c r="Q100" i="6"/>
  <c r="O194" i="6"/>
  <c r="I194" i="6"/>
  <c r="C194" i="6"/>
  <c r="B194" i="6"/>
  <c r="C189" i="6"/>
  <c r="V197" i="6"/>
  <c r="P197" i="6"/>
  <c r="J197" i="6"/>
  <c r="D197" i="6"/>
  <c r="O196" i="6"/>
  <c r="I196" i="6"/>
  <c r="C196" i="6"/>
  <c r="S194" i="6"/>
  <c r="M194" i="6"/>
  <c r="G194" i="6"/>
  <c r="A194" i="6"/>
  <c r="V191" i="6"/>
  <c r="P191" i="6"/>
  <c r="J191" i="6"/>
  <c r="D191" i="6"/>
  <c r="T189" i="6"/>
  <c r="N189" i="6"/>
  <c r="H189" i="6"/>
  <c r="B189" i="6"/>
  <c r="W186" i="6"/>
  <c r="Q186" i="6"/>
  <c r="K186" i="6"/>
  <c r="E186" i="6"/>
  <c r="T194" i="6"/>
  <c r="I189" i="6"/>
  <c r="O197" i="6"/>
  <c r="I197" i="6"/>
  <c r="C197" i="6"/>
  <c r="R194" i="6"/>
  <c r="L194" i="6"/>
  <c r="F194" i="6"/>
  <c r="O191" i="6"/>
  <c r="I191" i="6"/>
  <c r="C191" i="6"/>
  <c r="S189" i="6"/>
  <c r="M189" i="6"/>
  <c r="G189" i="6"/>
  <c r="A189" i="6"/>
  <c r="P186" i="6"/>
  <c r="J186" i="6"/>
  <c r="D186" i="6"/>
  <c r="N194" i="6"/>
  <c r="O189" i="6"/>
  <c r="T197" i="6"/>
  <c r="N197" i="6"/>
  <c r="H197" i="6"/>
  <c r="B197" i="6"/>
  <c r="W194" i="6"/>
  <c r="Q194" i="6"/>
  <c r="K194" i="6"/>
  <c r="E194" i="6"/>
  <c r="T191" i="6"/>
  <c r="N191" i="6"/>
  <c r="H191" i="6"/>
  <c r="B191" i="6"/>
  <c r="R189" i="6"/>
  <c r="L189" i="6"/>
  <c r="F189" i="6"/>
  <c r="O186" i="6"/>
  <c r="I186" i="6"/>
  <c r="C186" i="6"/>
  <c r="H194" i="6"/>
  <c r="S197" i="6"/>
  <c r="M197" i="6"/>
  <c r="G197" i="6"/>
  <c r="R196" i="6"/>
  <c r="L196" i="6"/>
  <c r="V194" i="6"/>
  <c r="P194" i="6"/>
  <c r="J194" i="6"/>
  <c r="S191" i="6"/>
  <c r="M191" i="6"/>
  <c r="G191" i="6"/>
  <c r="W189" i="6"/>
  <c r="Q189" i="6"/>
  <c r="K189" i="6"/>
  <c r="T186" i="6"/>
  <c r="N186" i="6"/>
  <c r="H186" i="6"/>
  <c r="O180" i="6"/>
  <c r="I180" i="6"/>
  <c r="C180" i="6"/>
  <c r="O174" i="6"/>
  <c r="I174" i="6"/>
  <c r="J174" i="6" s="1"/>
  <c r="W183" i="6"/>
  <c r="Q183" i="6"/>
  <c r="K183" i="6"/>
  <c r="E183" i="6"/>
  <c r="V182" i="6"/>
  <c r="P182" i="6"/>
  <c r="J182" i="6"/>
  <c r="D182" i="6"/>
  <c r="O181" i="6"/>
  <c r="I181" i="6"/>
  <c r="J181" i="6" s="1"/>
  <c r="T180" i="6"/>
  <c r="N180" i="6"/>
  <c r="H180" i="6"/>
  <c r="B180" i="6"/>
  <c r="S179" i="6"/>
  <c r="M179" i="6"/>
  <c r="G179" i="6"/>
  <c r="H179" i="6" s="1"/>
  <c r="F178" i="6"/>
  <c r="W177" i="6"/>
  <c r="Q177" i="6"/>
  <c r="K177" i="6"/>
  <c r="E177" i="6"/>
  <c r="D176" i="6"/>
  <c r="O175" i="6"/>
  <c r="I175" i="6"/>
  <c r="B174" i="6"/>
  <c r="S173" i="6"/>
  <c r="M173" i="6"/>
  <c r="G173" i="6"/>
  <c r="H173" i="6" s="1"/>
  <c r="R172" i="6"/>
  <c r="L172" i="6"/>
  <c r="F172" i="6"/>
  <c r="Q171" i="6"/>
  <c r="K171" i="6"/>
  <c r="E171" i="6"/>
  <c r="O182" i="6"/>
  <c r="I182" i="6"/>
  <c r="C182" i="6"/>
  <c r="S180" i="6"/>
  <c r="M180" i="6"/>
  <c r="G180" i="6"/>
  <c r="O176" i="6"/>
  <c r="I176" i="6"/>
  <c r="J176" i="6" s="1"/>
  <c r="S174" i="6"/>
  <c r="M174" i="6"/>
  <c r="G174" i="6"/>
  <c r="H174" i="6" s="1"/>
  <c r="W172" i="6"/>
  <c r="Q172" i="6"/>
  <c r="K172" i="6"/>
  <c r="E172" i="6"/>
  <c r="D171" i="6"/>
  <c r="A180" i="6"/>
  <c r="O183" i="6"/>
  <c r="I183" i="6"/>
  <c r="C183" i="6"/>
  <c r="T182" i="6"/>
  <c r="N182" i="6"/>
  <c r="H182" i="6"/>
  <c r="B182" i="6"/>
  <c r="R180" i="6"/>
  <c r="L180" i="6"/>
  <c r="F180" i="6"/>
  <c r="O177" i="6"/>
  <c r="I177" i="6"/>
  <c r="C177" i="6"/>
  <c r="B176" i="6"/>
  <c r="F174" i="6"/>
  <c r="V172" i="6"/>
  <c r="P172" i="6"/>
  <c r="J172" i="6"/>
  <c r="D172" i="6"/>
  <c r="O171" i="6"/>
  <c r="I171" i="6"/>
  <c r="J171" i="6" s="1"/>
  <c r="S182" i="6"/>
  <c r="M182" i="6"/>
  <c r="G182" i="6"/>
  <c r="W180" i="6"/>
  <c r="Q180" i="6"/>
  <c r="K180" i="6"/>
  <c r="E180" i="6"/>
  <c r="O178" i="6"/>
  <c r="I178" i="6"/>
  <c r="J178" i="6" s="1"/>
  <c r="T177" i="6"/>
  <c r="N177" i="6"/>
  <c r="H177" i="6"/>
  <c r="B177" i="6"/>
  <c r="S176" i="6"/>
  <c r="M176" i="6"/>
  <c r="G176" i="6"/>
  <c r="H176" i="6" s="1"/>
  <c r="Q174" i="6"/>
  <c r="K174" i="6"/>
  <c r="L174" i="6" s="1"/>
  <c r="E174" i="6"/>
  <c r="O172" i="6"/>
  <c r="I172" i="6"/>
  <c r="C172" i="6"/>
  <c r="B171" i="6"/>
  <c r="A182" i="6"/>
  <c r="S183" i="6"/>
  <c r="M183" i="6"/>
  <c r="G183" i="6"/>
  <c r="R182" i="6"/>
  <c r="L182" i="6"/>
  <c r="V180" i="6"/>
  <c r="P180" i="6"/>
  <c r="J180" i="6"/>
  <c r="O179" i="6"/>
  <c r="I179" i="6"/>
  <c r="J179" i="6" s="1"/>
  <c r="S177" i="6"/>
  <c r="M177" i="6"/>
  <c r="G177" i="6"/>
  <c r="L176" i="6"/>
  <c r="O173" i="6"/>
  <c r="I173" i="6"/>
  <c r="J173" i="6" s="1"/>
  <c r="T172" i="6"/>
  <c r="N172" i="6"/>
  <c r="H172" i="6"/>
  <c r="S171" i="6"/>
  <c r="M171" i="6"/>
  <c r="G171" i="6"/>
  <c r="H171" i="6" s="1"/>
  <c r="O166" i="6"/>
  <c r="I166" i="6"/>
  <c r="C166" i="6"/>
  <c r="O160" i="6"/>
  <c r="I160" i="6"/>
  <c r="J160" i="6" s="1"/>
  <c r="W169" i="6"/>
  <c r="Q169" i="6"/>
  <c r="K169" i="6"/>
  <c r="E169" i="6"/>
  <c r="V168" i="6"/>
  <c r="P168" i="6"/>
  <c r="J168" i="6"/>
  <c r="D168" i="6"/>
  <c r="O167" i="6"/>
  <c r="I167" i="6"/>
  <c r="J167" i="6" s="1"/>
  <c r="T166" i="6"/>
  <c r="N166" i="6"/>
  <c r="H166" i="6"/>
  <c r="B166" i="6"/>
  <c r="S165" i="6"/>
  <c r="M165" i="6"/>
  <c r="G165" i="6"/>
  <c r="H165" i="6" s="1"/>
  <c r="F164" i="6"/>
  <c r="W163" i="6"/>
  <c r="Q163" i="6"/>
  <c r="K163" i="6"/>
  <c r="E163" i="6"/>
  <c r="D162" i="6"/>
  <c r="O161" i="6"/>
  <c r="I161" i="6"/>
  <c r="B160" i="6"/>
  <c r="S159" i="6"/>
  <c r="M159" i="6"/>
  <c r="G159" i="6"/>
  <c r="H159" i="6" s="1"/>
  <c r="R158" i="6"/>
  <c r="L158" i="6"/>
  <c r="F158" i="6"/>
  <c r="Q157" i="6"/>
  <c r="K157" i="6"/>
  <c r="E157" i="6"/>
  <c r="S166" i="6"/>
  <c r="M166" i="6"/>
  <c r="G166" i="6"/>
  <c r="A166" i="6"/>
  <c r="O162" i="6"/>
  <c r="I162" i="6"/>
  <c r="J162" i="6" s="1"/>
  <c r="S160" i="6"/>
  <c r="M160" i="6"/>
  <c r="G160" i="6"/>
  <c r="H160" i="6" s="1"/>
  <c r="W158" i="6"/>
  <c r="Q158" i="6"/>
  <c r="K158" i="6"/>
  <c r="E158" i="6"/>
  <c r="D157" i="6"/>
  <c r="O168" i="6"/>
  <c r="I168" i="6"/>
  <c r="O169" i="6"/>
  <c r="I169" i="6"/>
  <c r="C169" i="6"/>
  <c r="T168" i="6"/>
  <c r="N168" i="6"/>
  <c r="H168" i="6"/>
  <c r="B168" i="6"/>
  <c r="R166" i="6"/>
  <c r="L166" i="6"/>
  <c r="F166" i="6"/>
  <c r="D164" i="6"/>
  <c r="O163" i="6"/>
  <c r="I163" i="6"/>
  <c r="C163" i="6"/>
  <c r="B162" i="6"/>
  <c r="F160" i="6"/>
  <c r="V158" i="6"/>
  <c r="P158" i="6"/>
  <c r="J158" i="6"/>
  <c r="D158" i="6"/>
  <c r="O157" i="6"/>
  <c r="I157" i="6"/>
  <c r="J157" i="6" s="1"/>
  <c r="W166" i="6"/>
  <c r="Q166" i="6"/>
  <c r="K166" i="6"/>
  <c r="E166" i="6"/>
  <c r="O164" i="6"/>
  <c r="I164" i="6"/>
  <c r="J164" i="6" s="1"/>
  <c r="S162" i="6"/>
  <c r="M162" i="6"/>
  <c r="G162" i="6"/>
  <c r="H162" i="6" s="1"/>
  <c r="Q160" i="6"/>
  <c r="K160" i="6"/>
  <c r="E160" i="6"/>
  <c r="O158" i="6"/>
  <c r="I158" i="6"/>
  <c r="C158" i="6"/>
  <c r="B157" i="6"/>
  <c r="S168" i="6"/>
  <c r="M168" i="6"/>
  <c r="G168" i="6"/>
  <c r="A168" i="6"/>
  <c r="S169" i="6"/>
  <c r="M169" i="6"/>
  <c r="G169" i="6"/>
  <c r="R168" i="6"/>
  <c r="L168" i="6"/>
  <c r="V166" i="6"/>
  <c r="P166" i="6"/>
  <c r="J166" i="6"/>
  <c r="O165" i="6"/>
  <c r="I165" i="6"/>
  <c r="J165" i="6" s="1"/>
  <c r="S163" i="6"/>
  <c r="M163" i="6"/>
  <c r="G163" i="6"/>
  <c r="L162" i="6"/>
  <c r="O159" i="6"/>
  <c r="I159" i="6"/>
  <c r="J159" i="6" s="1"/>
  <c r="T158" i="6"/>
  <c r="N158" i="6"/>
  <c r="H158" i="6"/>
  <c r="S157" i="6"/>
  <c r="M157" i="6"/>
  <c r="G157" i="6"/>
  <c r="H157" i="6" s="1"/>
  <c r="K156" i="6"/>
  <c r="O152" i="6"/>
  <c r="I152" i="6"/>
  <c r="C152" i="6"/>
  <c r="W155" i="6"/>
  <c r="Q155" i="6"/>
  <c r="K155" i="6"/>
  <c r="E155" i="6"/>
  <c r="V154" i="6"/>
  <c r="P154" i="6"/>
  <c r="J154" i="6"/>
  <c r="D154" i="6"/>
  <c r="T152" i="6"/>
  <c r="N152" i="6"/>
  <c r="H152" i="6"/>
  <c r="B152" i="6"/>
  <c r="W149" i="6"/>
  <c r="Q149" i="6"/>
  <c r="K149" i="6"/>
  <c r="E149" i="6"/>
  <c r="O147" i="6"/>
  <c r="I147" i="6"/>
  <c r="R144" i="6"/>
  <c r="L144" i="6"/>
  <c r="F144" i="6"/>
  <c r="W144" i="6"/>
  <c r="Q144" i="6"/>
  <c r="K144" i="6"/>
  <c r="E144" i="6"/>
  <c r="O154" i="6"/>
  <c r="S152" i="6"/>
  <c r="M152" i="6"/>
  <c r="G152" i="6"/>
  <c r="A152" i="6"/>
  <c r="O155" i="6"/>
  <c r="I155" i="6"/>
  <c r="C155" i="6"/>
  <c r="T154" i="6"/>
  <c r="N154" i="6"/>
  <c r="H154" i="6"/>
  <c r="B154" i="6"/>
  <c r="R152" i="6"/>
  <c r="L152" i="6"/>
  <c r="F152" i="6"/>
  <c r="O149" i="6"/>
  <c r="I149" i="6"/>
  <c r="C149" i="6"/>
  <c r="V144" i="6"/>
  <c r="P144" i="6"/>
  <c r="J144" i="6"/>
  <c r="D144" i="6"/>
  <c r="W152" i="6"/>
  <c r="Q152" i="6"/>
  <c r="K152" i="6"/>
  <c r="E152" i="6"/>
  <c r="O144" i="6"/>
  <c r="I144" i="6"/>
  <c r="C144" i="6"/>
  <c r="S154" i="6"/>
  <c r="M154" i="6"/>
  <c r="G154" i="6"/>
  <c r="A154" i="6"/>
  <c r="S155" i="6"/>
  <c r="M155" i="6"/>
  <c r="G155" i="6"/>
  <c r="R154" i="6"/>
  <c r="L154" i="6"/>
  <c r="V152" i="6"/>
  <c r="P152" i="6"/>
  <c r="J152" i="6"/>
  <c r="S149" i="6"/>
  <c r="M149" i="6"/>
  <c r="G149" i="6"/>
  <c r="T144" i="6"/>
  <c r="N144" i="6"/>
  <c r="H144" i="6"/>
  <c r="O132" i="6"/>
  <c r="I132" i="6"/>
  <c r="J132" i="6" s="1"/>
  <c r="W141" i="6"/>
  <c r="Q141" i="6"/>
  <c r="K141" i="6"/>
  <c r="E141" i="6"/>
  <c r="V140" i="6"/>
  <c r="P140" i="6"/>
  <c r="J140" i="6"/>
  <c r="D140" i="6"/>
  <c r="O139" i="6"/>
  <c r="I139" i="6"/>
  <c r="J139" i="6" s="1"/>
  <c r="T138" i="6"/>
  <c r="N138" i="6"/>
  <c r="H138" i="6"/>
  <c r="B138" i="6"/>
  <c r="S137" i="6"/>
  <c r="M137" i="6"/>
  <c r="G137" i="6"/>
  <c r="H137" i="6" s="1"/>
  <c r="F136" i="6"/>
  <c r="W135" i="6"/>
  <c r="Q135" i="6"/>
  <c r="K135" i="6"/>
  <c r="E135" i="6"/>
  <c r="D134" i="6"/>
  <c r="O133" i="6"/>
  <c r="I133" i="6"/>
  <c r="B132" i="6"/>
  <c r="S131" i="6"/>
  <c r="M131" i="6"/>
  <c r="G131" i="6"/>
  <c r="H131" i="6" s="1"/>
  <c r="R130" i="6"/>
  <c r="L130" i="6"/>
  <c r="F130" i="6"/>
  <c r="Q129" i="6"/>
  <c r="K129" i="6"/>
  <c r="E129" i="6"/>
  <c r="O138" i="6"/>
  <c r="C138" i="6"/>
  <c r="V141" i="6"/>
  <c r="P141" i="6"/>
  <c r="J141" i="6"/>
  <c r="D141" i="6"/>
  <c r="O140" i="6"/>
  <c r="I140" i="6"/>
  <c r="C140" i="6"/>
  <c r="S138" i="6"/>
  <c r="M138" i="6"/>
  <c r="G138" i="6"/>
  <c r="A138" i="6"/>
  <c r="Q136" i="6"/>
  <c r="K136" i="6"/>
  <c r="L136" i="6" s="1"/>
  <c r="E136" i="6"/>
  <c r="V135" i="6"/>
  <c r="P135" i="6"/>
  <c r="J135" i="6"/>
  <c r="D135" i="6"/>
  <c r="O134" i="6"/>
  <c r="I134" i="6"/>
  <c r="J134" i="6" s="1"/>
  <c r="S132" i="6"/>
  <c r="M132" i="6"/>
  <c r="G132" i="6"/>
  <c r="H132" i="6" s="1"/>
  <c r="L131" i="6"/>
  <c r="F131" i="6"/>
  <c r="W130" i="6"/>
  <c r="Q130" i="6"/>
  <c r="K130" i="6"/>
  <c r="E130" i="6"/>
  <c r="D129" i="6"/>
  <c r="I138" i="6"/>
  <c r="O141" i="6"/>
  <c r="I141" i="6"/>
  <c r="C141" i="6"/>
  <c r="R138" i="6"/>
  <c r="L138" i="6"/>
  <c r="F138" i="6"/>
  <c r="D136" i="6"/>
  <c r="O135" i="6"/>
  <c r="I135" i="6"/>
  <c r="C135" i="6"/>
  <c r="F132" i="6"/>
  <c r="V130" i="6"/>
  <c r="P130" i="6"/>
  <c r="J130" i="6"/>
  <c r="D130" i="6"/>
  <c r="O129" i="6"/>
  <c r="I129" i="6"/>
  <c r="J129" i="6" s="1"/>
  <c r="W138" i="6"/>
  <c r="Q138" i="6"/>
  <c r="K138" i="6"/>
  <c r="E138" i="6"/>
  <c r="O136" i="6"/>
  <c r="I136" i="6"/>
  <c r="J136" i="6" s="1"/>
  <c r="T135" i="6"/>
  <c r="N135" i="6"/>
  <c r="H135" i="6"/>
  <c r="B135" i="6"/>
  <c r="Q132" i="6"/>
  <c r="K132" i="6"/>
  <c r="E132" i="6"/>
  <c r="O130" i="6"/>
  <c r="I130" i="6"/>
  <c r="C130" i="6"/>
  <c r="B129" i="6"/>
  <c r="S141" i="6"/>
  <c r="M141" i="6"/>
  <c r="G141" i="6"/>
  <c r="R140" i="6"/>
  <c r="L140" i="6"/>
  <c r="V138" i="6"/>
  <c r="P138" i="6"/>
  <c r="J138" i="6"/>
  <c r="O137" i="6"/>
  <c r="I137" i="6"/>
  <c r="J137" i="6" s="1"/>
  <c r="S135" i="6"/>
  <c r="M135" i="6"/>
  <c r="G135" i="6"/>
  <c r="O131" i="6"/>
  <c r="I131" i="6"/>
  <c r="J131" i="6" s="1"/>
  <c r="T130" i="6"/>
  <c r="N130" i="6"/>
  <c r="H130" i="6"/>
  <c r="S129" i="6"/>
  <c r="M129" i="6"/>
  <c r="G129" i="6"/>
  <c r="H129" i="6" s="1"/>
  <c r="O124" i="6"/>
  <c r="I124" i="6"/>
  <c r="C124" i="6"/>
  <c r="O118" i="6"/>
  <c r="I118" i="6"/>
  <c r="J118" i="6" s="1"/>
  <c r="W127" i="6"/>
  <c r="Q127" i="6"/>
  <c r="K127" i="6"/>
  <c r="E127" i="6"/>
  <c r="V126" i="6"/>
  <c r="P126" i="6"/>
  <c r="J126" i="6"/>
  <c r="D126" i="6"/>
  <c r="O125" i="6"/>
  <c r="I125" i="6"/>
  <c r="J125" i="6" s="1"/>
  <c r="T124" i="6"/>
  <c r="N124" i="6"/>
  <c r="H124" i="6"/>
  <c r="B124" i="6"/>
  <c r="S123" i="6"/>
  <c r="M123" i="6"/>
  <c r="G123" i="6"/>
  <c r="H123" i="6" s="1"/>
  <c r="F122" i="6"/>
  <c r="W121" i="6"/>
  <c r="Q121" i="6"/>
  <c r="K121" i="6"/>
  <c r="E121" i="6"/>
  <c r="D120" i="6"/>
  <c r="O119" i="6"/>
  <c r="I119" i="6"/>
  <c r="B118" i="6"/>
  <c r="S117" i="6"/>
  <c r="M117" i="6"/>
  <c r="G117" i="6"/>
  <c r="H117" i="6" s="1"/>
  <c r="R116" i="6"/>
  <c r="L116" i="6"/>
  <c r="F116" i="6"/>
  <c r="Q115" i="6"/>
  <c r="K115" i="6"/>
  <c r="E115" i="6"/>
  <c r="O126" i="6"/>
  <c r="I126" i="6"/>
  <c r="S124" i="6"/>
  <c r="M124" i="6"/>
  <c r="G124" i="6"/>
  <c r="Q122" i="6"/>
  <c r="K122" i="6"/>
  <c r="E122" i="6"/>
  <c r="V121" i="6"/>
  <c r="P121" i="6"/>
  <c r="J121" i="6"/>
  <c r="D121" i="6"/>
  <c r="O120" i="6"/>
  <c r="I120" i="6"/>
  <c r="J120" i="6" s="1"/>
  <c r="S118" i="6"/>
  <c r="M118" i="6"/>
  <c r="G118" i="6"/>
  <c r="H118" i="6" s="1"/>
  <c r="F117" i="6"/>
  <c r="W116" i="6"/>
  <c r="Q116" i="6"/>
  <c r="K116" i="6"/>
  <c r="E116" i="6"/>
  <c r="D115" i="6"/>
  <c r="A124" i="6"/>
  <c r="O127" i="6"/>
  <c r="I127" i="6"/>
  <c r="C127" i="6"/>
  <c r="T126" i="6"/>
  <c r="N126" i="6"/>
  <c r="H126" i="6"/>
  <c r="B126" i="6"/>
  <c r="R124" i="6"/>
  <c r="L124" i="6"/>
  <c r="F124" i="6"/>
  <c r="D122" i="6"/>
  <c r="O121" i="6"/>
  <c r="I121" i="6"/>
  <c r="C121" i="6"/>
  <c r="B120" i="6"/>
  <c r="F118" i="6"/>
  <c r="Q117" i="6"/>
  <c r="K117" i="6"/>
  <c r="L117" i="6" s="1"/>
  <c r="E117" i="6"/>
  <c r="V116" i="6"/>
  <c r="P116" i="6"/>
  <c r="J116" i="6"/>
  <c r="D116" i="6"/>
  <c r="O115" i="6"/>
  <c r="I115" i="6"/>
  <c r="J115" i="6" s="1"/>
  <c r="S126" i="6"/>
  <c r="M126" i="6"/>
  <c r="G126" i="6"/>
  <c r="A126" i="6"/>
  <c r="W124" i="6"/>
  <c r="Q124" i="6"/>
  <c r="K124" i="6"/>
  <c r="E124" i="6"/>
  <c r="O122" i="6"/>
  <c r="I122" i="6"/>
  <c r="J122" i="6" s="1"/>
  <c r="Q118" i="6"/>
  <c r="K118" i="6"/>
  <c r="L118" i="6" s="1"/>
  <c r="E118" i="6"/>
  <c r="O116" i="6"/>
  <c r="I116" i="6"/>
  <c r="C116" i="6"/>
  <c r="B115" i="6"/>
  <c r="S127" i="6"/>
  <c r="M127" i="6"/>
  <c r="G127" i="6"/>
  <c r="R126" i="6"/>
  <c r="L126" i="6"/>
  <c r="V124" i="6"/>
  <c r="P124" i="6"/>
  <c r="J124" i="6"/>
  <c r="O123" i="6"/>
  <c r="I123" i="6"/>
  <c r="J123" i="6" s="1"/>
  <c r="S121" i="6"/>
  <c r="M121" i="6"/>
  <c r="G121" i="6"/>
  <c r="O117" i="6"/>
  <c r="I117" i="6"/>
  <c r="J117" i="6" s="1"/>
  <c r="T116" i="6"/>
  <c r="N116" i="6"/>
  <c r="H116" i="6"/>
  <c r="S115" i="6"/>
  <c r="M115" i="6"/>
  <c r="G115" i="6"/>
  <c r="H115" i="6" s="1"/>
  <c r="W112" i="6"/>
  <c r="Q112" i="6"/>
  <c r="K112" i="6"/>
  <c r="E112" i="6"/>
  <c r="O110" i="6"/>
  <c r="I110" i="6"/>
  <c r="C110" i="6"/>
  <c r="O104" i="6"/>
  <c r="I104" i="6"/>
  <c r="J104" i="6" s="1"/>
  <c r="W113" i="6"/>
  <c r="Q113" i="6"/>
  <c r="K113" i="6"/>
  <c r="E113" i="6"/>
  <c r="V112" i="6"/>
  <c r="P112" i="6"/>
  <c r="J112" i="6"/>
  <c r="D112" i="6"/>
  <c r="T110" i="6"/>
  <c r="N110" i="6"/>
  <c r="H110" i="6"/>
  <c r="B110" i="6"/>
  <c r="S109" i="6"/>
  <c r="M109" i="6"/>
  <c r="G109" i="6"/>
  <c r="H109" i="6" s="1"/>
  <c r="F108" i="6"/>
  <c r="W107" i="6"/>
  <c r="Q107" i="6"/>
  <c r="K107" i="6"/>
  <c r="E107" i="6"/>
  <c r="O105" i="6"/>
  <c r="I105" i="6"/>
  <c r="B104" i="6"/>
  <c r="S103" i="6"/>
  <c r="M103" i="6"/>
  <c r="G103" i="6"/>
  <c r="H103" i="6" s="1"/>
  <c r="R102" i="6"/>
  <c r="L102" i="6"/>
  <c r="F102" i="6"/>
  <c r="Q101" i="6"/>
  <c r="K101" i="6"/>
  <c r="E101" i="6"/>
  <c r="O112" i="6"/>
  <c r="I112" i="6"/>
  <c r="C112" i="6"/>
  <c r="S104" i="6"/>
  <c r="M104" i="6"/>
  <c r="G104" i="6"/>
  <c r="H104" i="6" s="1"/>
  <c r="O113" i="6"/>
  <c r="I113" i="6"/>
  <c r="C113" i="6"/>
  <c r="T112" i="6"/>
  <c r="N112" i="6"/>
  <c r="H112" i="6"/>
  <c r="B112" i="6"/>
  <c r="R110" i="6"/>
  <c r="L110" i="6"/>
  <c r="F110" i="6"/>
  <c r="E109" i="6"/>
  <c r="D108" i="6"/>
  <c r="O107" i="6"/>
  <c r="I107" i="6"/>
  <c r="C107" i="6"/>
  <c r="F104" i="6"/>
  <c r="Q103" i="6"/>
  <c r="K103" i="6"/>
  <c r="E103" i="6"/>
  <c r="V102" i="6"/>
  <c r="P102" i="6"/>
  <c r="J102" i="6"/>
  <c r="D102" i="6"/>
  <c r="O101" i="6"/>
  <c r="I101" i="6"/>
  <c r="J101" i="6" s="1"/>
  <c r="W110" i="6"/>
  <c r="Q110" i="6"/>
  <c r="K110" i="6"/>
  <c r="E110" i="6"/>
  <c r="O108" i="6"/>
  <c r="I108" i="6"/>
  <c r="J108" i="6" s="1"/>
  <c r="Q104" i="6"/>
  <c r="K104" i="6"/>
  <c r="L104" i="6" s="1"/>
  <c r="E104" i="6"/>
  <c r="O102" i="6"/>
  <c r="I102" i="6"/>
  <c r="C102" i="6"/>
  <c r="B101" i="6"/>
  <c r="S112" i="6"/>
  <c r="M112" i="6"/>
  <c r="G112" i="6"/>
  <c r="A112" i="6"/>
  <c r="S113" i="6"/>
  <c r="M113" i="6"/>
  <c r="G113" i="6"/>
  <c r="R112" i="6"/>
  <c r="L112" i="6"/>
  <c r="V110" i="6"/>
  <c r="P110" i="6"/>
  <c r="J110" i="6"/>
  <c r="O109" i="6"/>
  <c r="I109" i="6"/>
  <c r="J109" i="6" s="1"/>
  <c r="S107" i="6"/>
  <c r="M107" i="6"/>
  <c r="G107" i="6"/>
  <c r="O103" i="6"/>
  <c r="I103" i="6"/>
  <c r="J103" i="6" s="1"/>
  <c r="T102" i="6"/>
  <c r="N102" i="6"/>
  <c r="H102" i="6"/>
  <c r="S101" i="6"/>
  <c r="M101" i="6"/>
  <c r="G101" i="6"/>
  <c r="H101" i="6" s="1"/>
  <c r="B114" i="6"/>
  <c r="D128" i="6"/>
  <c r="F128" i="6"/>
  <c r="E128" i="6"/>
  <c r="I128" i="6"/>
  <c r="J128" i="6" s="1"/>
  <c r="B128" i="6"/>
  <c r="B100" i="6"/>
  <c r="I100" i="6"/>
  <c r="J100" i="6" s="1"/>
  <c r="F114" i="6"/>
  <c r="E114" i="6"/>
  <c r="D114" i="6"/>
  <c r="G114" i="6"/>
  <c r="H114" i="6" s="1"/>
  <c r="E100" i="6"/>
  <c r="L114" i="6"/>
  <c r="D156" i="6"/>
  <c r="G156" i="6"/>
  <c r="H156" i="6" s="1"/>
  <c r="D19" i="6"/>
  <c r="E80" i="6"/>
  <c r="E62" i="6"/>
  <c r="B25" i="6"/>
  <c r="B19" i="6"/>
  <c r="K39" i="6"/>
  <c r="L39" i="6" s="1"/>
  <c r="G38" i="6"/>
  <c r="H38" i="6" s="1"/>
  <c r="S80" i="6"/>
  <c r="D80" i="6"/>
  <c r="S62" i="6"/>
  <c r="S24" i="6"/>
  <c r="E39" i="6"/>
  <c r="S38" i="6"/>
  <c r="D38" i="6"/>
  <c r="B33" i="6"/>
  <c r="F81" i="6"/>
  <c r="M80" i="6"/>
  <c r="D25" i="6"/>
  <c r="B62" i="6"/>
  <c r="D62" i="6"/>
  <c r="E38" i="6"/>
  <c r="Q80" i="6"/>
  <c r="M62" i="6"/>
  <c r="M24" i="6"/>
  <c r="D39" i="6"/>
  <c r="Q38" i="6"/>
  <c r="E81" i="6"/>
  <c r="K80" i="6"/>
  <c r="W99" i="6"/>
  <c r="Q99" i="6"/>
  <c r="K99" i="6"/>
  <c r="E99" i="6"/>
  <c r="V98" i="6"/>
  <c r="P98" i="6"/>
  <c r="J98" i="6"/>
  <c r="D98" i="6"/>
  <c r="T96" i="6"/>
  <c r="N96" i="6"/>
  <c r="H96" i="6"/>
  <c r="B96" i="6"/>
  <c r="W93" i="6"/>
  <c r="Q93" i="6"/>
  <c r="K93" i="6"/>
  <c r="E93" i="6"/>
  <c r="O91" i="6"/>
  <c r="I91" i="6"/>
  <c r="R88" i="6"/>
  <c r="L88" i="6"/>
  <c r="F88" i="6"/>
  <c r="O96" i="6"/>
  <c r="I96" i="6"/>
  <c r="C96" i="6"/>
  <c r="V99" i="6"/>
  <c r="P99" i="6"/>
  <c r="J99" i="6"/>
  <c r="D99" i="6"/>
  <c r="O98" i="6"/>
  <c r="I98" i="6"/>
  <c r="C98" i="6"/>
  <c r="S96" i="6"/>
  <c r="M96" i="6"/>
  <c r="G96" i="6"/>
  <c r="A96" i="6"/>
  <c r="V93" i="6"/>
  <c r="P93" i="6"/>
  <c r="J93" i="6"/>
  <c r="D93" i="6"/>
  <c r="W88" i="6"/>
  <c r="Q88" i="6"/>
  <c r="K88" i="6"/>
  <c r="E88" i="6"/>
  <c r="O99" i="6"/>
  <c r="I99" i="6"/>
  <c r="C99" i="6"/>
  <c r="R96" i="6"/>
  <c r="L96" i="6"/>
  <c r="F96" i="6"/>
  <c r="O93" i="6"/>
  <c r="I93" i="6"/>
  <c r="C93" i="6"/>
  <c r="V88" i="6"/>
  <c r="P88" i="6"/>
  <c r="J88" i="6"/>
  <c r="D88" i="6"/>
  <c r="W96" i="6"/>
  <c r="Q96" i="6"/>
  <c r="K96" i="6"/>
  <c r="E96" i="6"/>
  <c r="T93" i="6"/>
  <c r="N93" i="6"/>
  <c r="H93" i="6"/>
  <c r="B93" i="6"/>
  <c r="O88" i="6"/>
  <c r="I88" i="6"/>
  <c r="C88" i="6"/>
  <c r="S99" i="6"/>
  <c r="M99" i="6"/>
  <c r="G99" i="6"/>
  <c r="R98" i="6"/>
  <c r="L98" i="6"/>
  <c r="V96" i="6"/>
  <c r="P96" i="6"/>
  <c r="J96" i="6"/>
  <c r="S93" i="6"/>
  <c r="M93" i="6"/>
  <c r="G93" i="6"/>
  <c r="T88" i="6"/>
  <c r="N88" i="6"/>
  <c r="H88" i="6"/>
  <c r="W84" i="6"/>
  <c r="Q84" i="6"/>
  <c r="K84" i="6"/>
  <c r="E84" i="6"/>
  <c r="O82" i="6"/>
  <c r="I82" i="6"/>
  <c r="C82" i="6"/>
  <c r="O76" i="6"/>
  <c r="I76" i="6"/>
  <c r="J76" i="6" s="1"/>
  <c r="W85" i="6"/>
  <c r="Q85" i="6"/>
  <c r="K85" i="6"/>
  <c r="E85" i="6"/>
  <c r="V84" i="6"/>
  <c r="P84" i="6"/>
  <c r="J84" i="6"/>
  <c r="D84" i="6"/>
  <c r="O83" i="6"/>
  <c r="I83" i="6"/>
  <c r="J83" i="6" s="1"/>
  <c r="T82" i="6"/>
  <c r="N82" i="6"/>
  <c r="H82" i="6"/>
  <c r="B82" i="6"/>
  <c r="S81" i="6"/>
  <c r="M81" i="6"/>
  <c r="G81" i="6"/>
  <c r="H81" i="6" s="1"/>
  <c r="L80" i="6"/>
  <c r="F80" i="6"/>
  <c r="W79" i="6"/>
  <c r="Q79" i="6"/>
  <c r="K79" i="6"/>
  <c r="E79" i="6"/>
  <c r="D78" i="6"/>
  <c r="O77" i="6"/>
  <c r="I77" i="6"/>
  <c r="B76" i="6"/>
  <c r="S75" i="6"/>
  <c r="M75" i="6"/>
  <c r="G75" i="6"/>
  <c r="H75" i="6" s="1"/>
  <c r="R74" i="6"/>
  <c r="L74" i="6"/>
  <c r="F74" i="6"/>
  <c r="Q73" i="6"/>
  <c r="K73" i="6"/>
  <c r="E73" i="6"/>
  <c r="P79" i="6"/>
  <c r="J79" i="6"/>
  <c r="D79" i="6"/>
  <c r="O78" i="6"/>
  <c r="I78" i="6"/>
  <c r="J78" i="6" s="1"/>
  <c r="S76" i="6"/>
  <c r="M76" i="6"/>
  <c r="G76" i="6"/>
  <c r="H76" i="6" s="1"/>
  <c r="F75" i="6"/>
  <c r="W74" i="6"/>
  <c r="Q74" i="6"/>
  <c r="K74" i="6"/>
  <c r="E74" i="6"/>
  <c r="D73" i="6"/>
  <c r="O84" i="6"/>
  <c r="I84" i="6"/>
  <c r="C84" i="6"/>
  <c r="O85" i="6"/>
  <c r="I85" i="6"/>
  <c r="C85" i="6"/>
  <c r="T84" i="6"/>
  <c r="N84" i="6"/>
  <c r="H84" i="6"/>
  <c r="B84" i="6"/>
  <c r="R82" i="6"/>
  <c r="L82" i="6"/>
  <c r="F82" i="6"/>
  <c r="O79" i="6"/>
  <c r="I79" i="6"/>
  <c r="C79" i="6"/>
  <c r="B78" i="6"/>
  <c r="F76" i="6"/>
  <c r="Q75" i="6"/>
  <c r="K75" i="6"/>
  <c r="E75" i="6"/>
  <c r="V74" i="6"/>
  <c r="P74" i="6"/>
  <c r="J74" i="6"/>
  <c r="D74" i="6"/>
  <c r="O73" i="6"/>
  <c r="I73" i="6"/>
  <c r="J73" i="6" s="1"/>
  <c r="S84" i="6"/>
  <c r="M84" i="6"/>
  <c r="G84" i="6"/>
  <c r="A84" i="6"/>
  <c r="W82" i="6"/>
  <c r="Q82" i="6"/>
  <c r="K82" i="6"/>
  <c r="E82" i="6"/>
  <c r="D81" i="6"/>
  <c r="O80" i="6"/>
  <c r="I80" i="6"/>
  <c r="J80" i="6" s="1"/>
  <c r="T79" i="6"/>
  <c r="N79" i="6"/>
  <c r="H79" i="6"/>
  <c r="B79" i="6"/>
  <c r="S78" i="6"/>
  <c r="M78" i="6"/>
  <c r="G78" i="6"/>
  <c r="H78" i="6" s="1"/>
  <c r="Q76" i="6"/>
  <c r="K76" i="6"/>
  <c r="E76" i="6"/>
  <c r="D75" i="6"/>
  <c r="O74" i="6"/>
  <c r="I74" i="6"/>
  <c r="C74" i="6"/>
  <c r="B73" i="6"/>
  <c r="S85" i="6"/>
  <c r="M85" i="6"/>
  <c r="G85" i="6"/>
  <c r="R84" i="6"/>
  <c r="L84" i="6"/>
  <c r="V82" i="6"/>
  <c r="P82" i="6"/>
  <c r="J82" i="6"/>
  <c r="O81" i="6"/>
  <c r="I81" i="6"/>
  <c r="J81" i="6" s="1"/>
  <c r="S79" i="6"/>
  <c r="M79" i="6"/>
  <c r="G79" i="6"/>
  <c r="O75" i="6"/>
  <c r="I75" i="6"/>
  <c r="J75" i="6" s="1"/>
  <c r="T74" i="6"/>
  <c r="N74" i="6"/>
  <c r="H74" i="6"/>
  <c r="S73" i="6"/>
  <c r="M73" i="6"/>
  <c r="G73" i="6"/>
  <c r="H73" i="6" s="1"/>
  <c r="S68" i="6"/>
  <c r="K68" i="6"/>
  <c r="A68" i="6"/>
  <c r="O67" i="6"/>
  <c r="D67" i="6"/>
  <c r="D66" i="6"/>
  <c r="N65" i="6"/>
  <c r="B65" i="6"/>
  <c r="Q60" i="6"/>
  <c r="E60" i="6"/>
  <c r="R68" i="6"/>
  <c r="V65" i="6"/>
  <c r="J65" i="6"/>
  <c r="Q62" i="6"/>
  <c r="P60" i="6"/>
  <c r="O54" i="6"/>
  <c r="C54" i="6"/>
  <c r="W57" i="6"/>
  <c r="Q57" i="6"/>
  <c r="K57" i="6"/>
  <c r="E57" i="6"/>
  <c r="V56" i="6"/>
  <c r="P56" i="6"/>
  <c r="J56" i="6"/>
  <c r="D56" i="6"/>
  <c r="T54" i="6"/>
  <c r="N54" i="6"/>
  <c r="H54" i="6"/>
  <c r="B54" i="6"/>
  <c r="W51" i="6"/>
  <c r="Q51" i="6"/>
  <c r="K51" i="6"/>
  <c r="E51" i="6"/>
  <c r="O49" i="6"/>
  <c r="I49" i="6"/>
  <c r="R46" i="6"/>
  <c r="L46" i="6"/>
  <c r="F46" i="6"/>
  <c r="I54" i="6"/>
  <c r="V57" i="6"/>
  <c r="P57" i="6"/>
  <c r="J57" i="6"/>
  <c r="D57" i="6"/>
  <c r="O56" i="6"/>
  <c r="I56" i="6"/>
  <c r="C56" i="6"/>
  <c r="S54" i="6"/>
  <c r="M54" i="6"/>
  <c r="G54" i="6"/>
  <c r="A54" i="6"/>
  <c r="V51" i="6"/>
  <c r="P51" i="6"/>
  <c r="J51" i="6"/>
  <c r="D51" i="6"/>
  <c r="W46" i="6"/>
  <c r="Q46" i="6"/>
  <c r="K46" i="6"/>
  <c r="E46" i="6"/>
  <c r="O57" i="6"/>
  <c r="I57" i="6"/>
  <c r="C57" i="6"/>
  <c r="R54" i="6"/>
  <c r="L54" i="6"/>
  <c r="F54" i="6"/>
  <c r="O51" i="6"/>
  <c r="I51" i="6"/>
  <c r="C51" i="6"/>
  <c r="P46" i="6"/>
  <c r="J46" i="6"/>
  <c r="D46" i="6"/>
  <c r="W54" i="6"/>
  <c r="Q54" i="6"/>
  <c r="K54" i="6"/>
  <c r="E54" i="6"/>
  <c r="T51" i="6"/>
  <c r="N51" i="6"/>
  <c r="H51" i="6"/>
  <c r="B51" i="6"/>
  <c r="O46" i="6"/>
  <c r="I46" i="6"/>
  <c r="C46" i="6"/>
  <c r="S57" i="6"/>
  <c r="M57" i="6"/>
  <c r="G57" i="6"/>
  <c r="R56" i="6"/>
  <c r="L56" i="6"/>
  <c r="V54" i="6"/>
  <c r="P54" i="6"/>
  <c r="J54" i="6"/>
  <c r="S51" i="6"/>
  <c r="M51" i="6"/>
  <c r="G51" i="6"/>
  <c r="T46" i="6"/>
  <c r="N46" i="6"/>
  <c r="H46" i="6"/>
  <c r="D43" i="6"/>
  <c r="O43" i="6"/>
  <c r="C43" i="6"/>
  <c r="N43" i="6"/>
  <c r="F42" i="6"/>
  <c r="L42" i="6"/>
  <c r="R42" i="6"/>
  <c r="D42" i="6"/>
  <c r="J42" i="6"/>
  <c r="P42" i="6"/>
  <c r="V42" i="6"/>
  <c r="E42" i="6"/>
  <c r="K42" i="6"/>
  <c r="Q42" i="6"/>
  <c r="W42" i="6"/>
  <c r="A42" i="6"/>
  <c r="G42" i="6"/>
  <c r="M42" i="6"/>
  <c r="S42" i="6"/>
  <c r="C42" i="6"/>
  <c r="V43" i="6"/>
  <c r="T42" i="6"/>
  <c r="B42" i="6"/>
  <c r="A43" i="6"/>
  <c r="G43" i="6"/>
  <c r="M43" i="6"/>
  <c r="S43" i="6"/>
  <c r="E43" i="6"/>
  <c r="K43" i="6"/>
  <c r="Q43" i="6"/>
  <c r="W43" i="6"/>
  <c r="F43" i="6"/>
  <c r="L43" i="6"/>
  <c r="R43" i="6"/>
  <c r="B43" i="6"/>
  <c r="I43" i="6"/>
  <c r="T43" i="6"/>
  <c r="H43" i="6"/>
  <c r="P43" i="6"/>
  <c r="O40" i="6"/>
  <c r="I40" i="6"/>
  <c r="C40" i="6"/>
  <c r="R37" i="6"/>
  <c r="L37" i="6"/>
  <c r="F37" i="6"/>
  <c r="Q36" i="6"/>
  <c r="K36" i="6"/>
  <c r="E36" i="6"/>
  <c r="O34" i="6"/>
  <c r="I34" i="6"/>
  <c r="J34" i="6" s="1"/>
  <c r="F31" i="6"/>
  <c r="O41" i="6"/>
  <c r="I41" i="6"/>
  <c r="J41" i="6" s="1"/>
  <c r="T40" i="6"/>
  <c r="N40" i="6"/>
  <c r="H40" i="6"/>
  <c r="B40" i="6"/>
  <c r="S39" i="6"/>
  <c r="M39" i="6"/>
  <c r="G39" i="6"/>
  <c r="H39" i="6" s="1"/>
  <c r="L38" i="6"/>
  <c r="F38" i="6"/>
  <c r="W37" i="6"/>
  <c r="Q37" i="6"/>
  <c r="K37" i="6"/>
  <c r="E37" i="6"/>
  <c r="D36" i="6"/>
  <c r="O35" i="6"/>
  <c r="I35" i="6"/>
  <c r="H34" i="6"/>
  <c r="B34" i="6"/>
  <c r="S33" i="6"/>
  <c r="M33" i="6"/>
  <c r="G33" i="6"/>
  <c r="H33" i="6" s="1"/>
  <c r="R32" i="6"/>
  <c r="L32" i="6"/>
  <c r="F32" i="6"/>
  <c r="Q31" i="6"/>
  <c r="K31" i="6"/>
  <c r="E31" i="6"/>
  <c r="V37" i="6"/>
  <c r="P37" i="6"/>
  <c r="J37" i="6"/>
  <c r="D37" i="6"/>
  <c r="O36" i="6"/>
  <c r="I36" i="6"/>
  <c r="J36" i="6" s="1"/>
  <c r="D31" i="6"/>
  <c r="O37" i="6"/>
  <c r="I37" i="6"/>
  <c r="C37" i="6"/>
  <c r="B36" i="6"/>
  <c r="O31" i="6"/>
  <c r="I31" i="6"/>
  <c r="J31" i="6" s="1"/>
  <c r="W40" i="6"/>
  <c r="Q40" i="6"/>
  <c r="K40" i="6"/>
  <c r="E40" i="6"/>
  <c r="O38" i="6"/>
  <c r="I38" i="6"/>
  <c r="J38" i="6" s="1"/>
  <c r="T37" i="6"/>
  <c r="N37" i="6"/>
  <c r="H37" i="6"/>
  <c r="B37" i="6"/>
  <c r="S36" i="6"/>
  <c r="M36" i="6"/>
  <c r="G36" i="6"/>
  <c r="H36" i="6" s="1"/>
  <c r="Q34" i="6"/>
  <c r="K34" i="6"/>
  <c r="E34" i="6"/>
  <c r="O32" i="6"/>
  <c r="I32" i="6"/>
  <c r="C32" i="6"/>
  <c r="B31" i="6"/>
  <c r="V40" i="6"/>
  <c r="P40" i="6"/>
  <c r="J40" i="6"/>
  <c r="O39" i="6"/>
  <c r="I39" i="6"/>
  <c r="J39" i="6" s="1"/>
  <c r="S37" i="6"/>
  <c r="M37" i="6"/>
  <c r="G37" i="6"/>
  <c r="O33" i="6"/>
  <c r="I33" i="6"/>
  <c r="J33" i="6" s="1"/>
  <c r="T32" i="6"/>
  <c r="N32" i="6"/>
  <c r="H32" i="6"/>
  <c r="S31" i="6"/>
  <c r="M31" i="6"/>
  <c r="G31" i="6"/>
  <c r="H31" i="6" s="1"/>
  <c r="O26" i="6"/>
  <c r="I26" i="6"/>
  <c r="C26" i="6"/>
  <c r="O20" i="6"/>
  <c r="I20" i="6"/>
  <c r="J20" i="6" s="1"/>
  <c r="W29" i="6"/>
  <c r="Q29" i="6"/>
  <c r="K29" i="6"/>
  <c r="E29" i="6"/>
  <c r="V28" i="6"/>
  <c r="P28" i="6"/>
  <c r="J28" i="6"/>
  <c r="D28" i="6"/>
  <c r="O27" i="6"/>
  <c r="I27" i="6"/>
  <c r="J27" i="6" s="1"/>
  <c r="T26" i="6"/>
  <c r="N26" i="6"/>
  <c r="H26" i="6"/>
  <c r="B26" i="6"/>
  <c r="S25" i="6"/>
  <c r="M25" i="6"/>
  <c r="G25" i="6"/>
  <c r="H25" i="6" s="1"/>
  <c r="F24" i="6"/>
  <c r="W23" i="6"/>
  <c r="Q23" i="6"/>
  <c r="K23" i="6"/>
  <c r="E23" i="6"/>
  <c r="D22" i="6"/>
  <c r="O21" i="6"/>
  <c r="I21" i="6"/>
  <c r="B20" i="6"/>
  <c r="S19" i="6"/>
  <c r="M19" i="6"/>
  <c r="G19" i="6"/>
  <c r="H19" i="6" s="1"/>
  <c r="R18" i="6"/>
  <c r="L18" i="6"/>
  <c r="F18" i="6"/>
  <c r="Q17" i="6"/>
  <c r="K17" i="6"/>
  <c r="E17" i="6"/>
  <c r="O28" i="6"/>
  <c r="I28" i="6"/>
  <c r="C28" i="6"/>
  <c r="S26" i="6"/>
  <c r="M26" i="6"/>
  <c r="G26" i="6"/>
  <c r="A26" i="6"/>
  <c r="F25" i="6"/>
  <c r="Q24" i="6"/>
  <c r="K24" i="6"/>
  <c r="E24" i="6"/>
  <c r="O22" i="6"/>
  <c r="I22" i="6"/>
  <c r="J22" i="6" s="1"/>
  <c r="S20" i="6"/>
  <c r="M20" i="6"/>
  <c r="G20" i="6"/>
  <c r="H20" i="6" s="1"/>
  <c r="F19" i="6"/>
  <c r="W18" i="6"/>
  <c r="Q18" i="6"/>
  <c r="K18" i="6"/>
  <c r="E18" i="6"/>
  <c r="D17" i="6"/>
  <c r="O29" i="6"/>
  <c r="I29" i="6"/>
  <c r="T28" i="6"/>
  <c r="N28" i="6"/>
  <c r="H28" i="6"/>
  <c r="B28" i="6"/>
  <c r="R26" i="6"/>
  <c r="L26" i="6"/>
  <c r="F26" i="6"/>
  <c r="Q25" i="6"/>
  <c r="K25" i="6"/>
  <c r="L25" i="6" s="1"/>
  <c r="E25" i="6"/>
  <c r="D24" i="6"/>
  <c r="O23" i="6"/>
  <c r="I23" i="6"/>
  <c r="H22" i="6"/>
  <c r="B22" i="6"/>
  <c r="F20" i="6"/>
  <c r="Q19" i="6"/>
  <c r="K19" i="6"/>
  <c r="E19" i="6"/>
  <c r="V18" i="6"/>
  <c r="P18" i="6"/>
  <c r="J18" i="6"/>
  <c r="D18" i="6"/>
  <c r="O17" i="6"/>
  <c r="I17" i="6"/>
  <c r="J17" i="6" s="1"/>
  <c r="W26" i="6"/>
  <c r="Q26" i="6"/>
  <c r="K26" i="6"/>
  <c r="E26" i="6"/>
  <c r="O24" i="6"/>
  <c r="I24" i="6"/>
  <c r="J24" i="6" s="1"/>
  <c r="Q20" i="6"/>
  <c r="K20" i="6"/>
  <c r="L20" i="6" s="1"/>
  <c r="E20" i="6"/>
  <c r="O18" i="6"/>
  <c r="I18" i="6"/>
  <c r="C18" i="6"/>
  <c r="B17" i="6"/>
  <c r="R28" i="6"/>
  <c r="L28" i="6"/>
  <c r="V26" i="6"/>
  <c r="P26" i="6"/>
  <c r="J26" i="6"/>
  <c r="O25" i="6"/>
  <c r="I25" i="6"/>
  <c r="J25" i="6" s="1"/>
  <c r="O19" i="6"/>
  <c r="I19" i="6"/>
  <c r="J19" i="6" s="1"/>
  <c r="T18" i="6"/>
  <c r="N18" i="6"/>
  <c r="H18" i="6"/>
  <c r="S17" i="6"/>
  <c r="M17" i="6"/>
  <c r="G17" i="6"/>
  <c r="H17" i="6" s="1"/>
  <c r="O71" i="6"/>
  <c r="M72" i="6"/>
  <c r="Q72" i="6"/>
  <c r="S72" i="6"/>
  <c r="K72" i="6"/>
  <c r="M70" i="6"/>
  <c r="C70" i="6"/>
  <c r="N71" i="6"/>
  <c r="G71" i="6"/>
  <c r="L70" i="6"/>
  <c r="B70" i="6"/>
  <c r="K61" i="6"/>
  <c r="L61" i="6" s="1"/>
  <c r="E59" i="6"/>
  <c r="K59" i="6"/>
  <c r="Q59" i="6"/>
  <c r="F59" i="6"/>
  <c r="T71" i="6"/>
  <c r="M71" i="6"/>
  <c r="D71" i="6"/>
  <c r="S70" i="6"/>
  <c r="I70" i="6"/>
  <c r="A70" i="6"/>
  <c r="F66" i="6"/>
  <c r="G66" i="6"/>
  <c r="H66" i="6" s="1"/>
  <c r="M66" i="6"/>
  <c r="S66" i="6"/>
  <c r="K66" i="6"/>
  <c r="L66" i="6" s="1"/>
  <c r="D64" i="6"/>
  <c r="E64" i="6"/>
  <c r="K64" i="6"/>
  <c r="Q64" i="6"/>
  <c r="M64" i="6"/>
  <c r="B59" i="6"/>
  <c r="S71" i="6"/>
  <c r="L71" i="6"/>
  <c r="C71" i="6"/>
  <c r="R70" i="6"/>
  <c r="H70" i="6"/>
  <c r="B66" i="6"/>
  <c r="B64" i="6"/>
  <c r="Q61" i="6"/>
  <c r="I61" i="6"/>
  <c r="J61" i="6" s="1"/>
  <c r="S59" i="6"/>
  <c r="I59" i="6"/>
  <c r="J59" i="6" s="1"/>
  <c r="R71" i="6"/>
  <c r="J71" i="6"/>
  <c r="B71" i="6"/>
  <c r="O70" i="6"/>
  <c r="G70" i="6"/>
  <c r="Q66" i="6"/>
  <c r="I66" i="6"/>
  <c r="J66" i="6" s="1"/>
  <c r="S64" i="6"/>
  <c r="I64" i="6"/>
  <c r="J64" i="6" s="1"/>
  <c r="F61" i="6"/>
  <c r="F60" i="6"/>
  <c r="L60" i="6"/>
  <c r="R60" i="6"/>
  <c r="A60" i="6"/>
  <c r="G60" i="6"/>
  <c r="M60" i="6"/>
  <c r="S60" i="6"/>
  <c r="K60" i="6"/>
  <c r="C60" i="6"/>
  <c r="P71" i="6"/>
  <c r="I71" i="6"/>
  <c r="N70" i="6"/>
  <c r="G67" i="6"/>
  <c r="H67" i="6" s="1"/>
  <c r="M67" i="6"/>
  <c r="S67" i="6"/>
  <c r="B67" i="6"/>
  <c r="K67" i="6"/>
  <c r="L67" i="6" s="1"/>
  <c r="E65" i="6"/>
  <c r="K65" i="6"/>
  <c r="Q65" i="6"/>
  <c r="W65" i="6"/>
  <c r="F65" i="6"/>
  <c r="L65" i="6"/>
  <c r="R65" i="6"/>
  <c r="M65" i="6"/>
  <c r="C65" i="6"/>
  <c r="H64" i="6"/>
  <c r="O61" i="6"/>
  <c r="T60" i="6"/>
  <c r="J60" i="6"/>
  <c r="B60" i="6"/>
  <c r="O59" i="6"/>
  <c r="G59" i="6"/>
  <c r="H59" i="6" s="1"/>
  <c r="D70" i="6"/>
  <c r="J70" i="6"/>
  <c r="P70" i="6"/>
  <c r="V70" i="6"/>
  <c r="E70" i="6"/>
  <c r="K70" i="6"/>
  <c r="Q70" i="6"/>
  <c r="W70" i="6"/>
  <c r="T70" i="6"/>
  <c r="E71" i="6"/>
  <c r="K71" i="6"/>
  <c r="Q71" i="6"/>
  <c r="W71" i="6"/>
  <c r="F71" i="6"/>
  <c r="G61" i="6"/>
  <c r="H61" i="6" s="1"/>
  <c r="M61" i="6"/>
  <c r="S61" i="6"/>
  <c r="B61" i="6"/>
  <c r="O68" i="6"/>
  <c r="I68" i="6"/>
  <c r="C68" i="6"/>
  <c r="O62" i="6"/>
  <c r="I62" i="6"/>
  <c r="J62" i="6" s="1"/>
  <c r="O69" i="6"/>
  <c r="I69" i="6"/>
  <c r="J69" i="6" s="1"/>
  <c r="T68" i="6"/>
  <c r="N68" i="6"/>
  <c r="H68" i="6"/>
  <c r="O63" i="6"/>
  <c r="I63" i="6"/>
  <c r="H62" i="6"/>
  <c r="M58" i="6"/>
  <c r="O58" i="6"/>
  <c r="Q58" i="6"/>
  <c r="S58" i="6"/>
  <c r="Q30" i="6"/>
  <c r="S30" i="6"/>
  <c r="Q16" i="6"/>
  <c r="I72" i="6"/>
  <c r="I58" i="6"/>
  <c r="I30" i="6"/>
  <c r="I16" i="6"/>
  <c r="B58" i="6"/>
  <c r="G30" i="6"/>
  <c r="H30" i="6" s="1"/>
  <c r="F1" i="4"/>
  <c r="Q905" i="7" l="1"/>
  <c r="A904" i="7"/>
  <c r="L120" i="6"/>
  <c r="L128" i="6"/>
  <c r="L64" i="6"/>
  <c r="L208" i="6"/>
  <c r="L204" i="6"/>
  <c r="L223" i="6"/>
  <c r="L291" i="6"/>
  <c r="L230" i="6"/>
  <c r="L290" i="6"/>
  <c r="L167" i="6"/>
  <c r="L139" i="6"/>
  <c r="L125" i="6"/>
  <c r="L41" i="6"/>
  <c r="L69" i="6"/>
  <c r="L134" i="6"/>
  <c r="L36" i="6"/>
  <c r="L228" i="6"/>
  <c r="L198" i="6"/>
  <c r="L170" i="6"/>
  <c r="L178" i="6"/>
  <c r="L159" i="6"/>
  <c r="L19" i="6"/>
  <c r="L225" i="6"/>
  <c r="L218" i="6"/>
  <c r="L215" i="6"/>
  <c r="L217" i="6"/>
  <c r="L202" i="6"/>
  <c r="L229" i="6"/>
  <c r="L221" i="6"/>
  <c r="L220" i="6"/>
  <c r="L214" i="6"/>
  <c r="L199" i="6"/>
  <c r="L206" i="6"/>
  <c r="L205" i="6"/>
  <c r="L179" i="6"/>
  <c r="L100" i="6"/>
  <c r="L171" i="6"/>
  <c r="L160" i="6"/>
  <c r="L157" i="6"/>
  <c r="L156" i="6"/>
  <c r="L129" i="6"/>
  <c r="L132" i="6"/>
  <c r="L115" i="6"/>
  <c r="L122" i="6"/>
  <c r="L103" i="6"/>
  <c r="L101" i="6"/>
  <c r="L76" i="6"/>
  <c r="L75" i="6"/>
  <c r="L73" i="6"/>
  <c r="L59" i="6"/>
  <c r="L34" i="6"/>
  <c r="L31" i="6"/>
  <c r="L17" i="6"/>
  <c r="L24" i="6"/>
  <c r="K30" i="6"/>
  <c r="M30" i="6"/>
  <c r="O30" i="6"/>
  <c r="K16" i="6"/>
  <c r="S16" i="6"/>
  <c r="M16" i="6"/>
  <c r="O16" i="6"/>
  <c r="E72" i="6"/>
  <c r="F58" i="6"/>
  <c r="L58" i="6"/>
  <c r="B30" i="6"/>
  <c r="F30" i="6"/>
  <c r="B16" i="6"/>
  <c r="J16" i="6"/>
  <c r="F72" i="6"/>
  <c r="L72" i="6"/>
  <c r="G72" i="6"/>
  <c r="H72" i="6" s="1"/>
  <c r="B72" i="6"/>
  <c r="D72" i="6"/>
  <c r="J72" i="6"/>
  <c r="D58" i="6"/>
  <c r="J58" i="6"/>
  <c r="E58" i="6"/>
  <c r="G58" i="6"/>
  <c r="H58" i="6" s="1"/>
  <c r="D30" i="6"/>
  <c r="E30" i="6"/>
  <c r="J30" i="6"/>
  <c r="G16" i="6"/>
  <c r="H16" i="6" s="1"/>
  <c r="F16" i="6"/>
  <c r="D16" i="6"/>
  <c r="E16" i="6"/>
  <c r="G1" i="8"/>
  <c r="J19" i="2"/>
  <c r="J18" i="2"/>
  <c r="J14" i="2"/>
  <c r="J13" i="2"/>
  <c r="J11" i="2"/>
  <c r="J10" i="2"/>
  <c r="M10" i="2" s="1"/>
  <c r="G5" i="2"/>
  <c r="H5" i="2" s="1"/>
  <c r="I5" i="2" s="1"/>
  <c r="J5" i="2" s="1"/>
  <c r="K5" i="2" s="1"/>
  <c r="L5" i="2" s="1"/>
  <c r="M5" i="2" s="1"/>
  <c r="J19" i="1"/>
  <c r="A703" i="7"/>
  <c r="B703" i="7"/>
  <c r="C703" i="7"/>
  <c r="D703" i="7"/>
  <c r="A704" i="7"/>
  <c r="B704" i="7"/>
  <c r="C704" i="7"/>
  <c r="D704" i="7"/>
  <c r="A705" i="7"/>
  <c r="B705" i="7"/>
  <c r="C705" i="7"/>
  <c r="D705" i="7"/>
  <c r="J18" i="1"/>
  <c r="U3" i="6"/>
  <c r="D3" i="6" s="1"/>
  <c r="U4" i="6"/>
  <c r="U5" i="6"/>
  <c r="D5" i="6" s="1"/>
  <c r="U6" i="6"/>
  <c r="D6" i="6" s="1"/>
  <c r="U7" i="6"/>
  <c r="U9" i="6"/>
  <c r="W9" i="6" s="1"/>
  <c r="U10" i="6"/>
  <c r="U11" i="6"/>
  <c r="D11" i="6" s="1"/>
  <c r="U12" i="6"/>
  <c r="L12" i="6" s="1"/>
  <c r="U14" i="6"/>
  <c r="V14" i="6" s="1"/>
  <c r="U15" i="6"/>
  <c r="K15" i="6" s="1"/>
  <c r="U2" i="6"/>
  <c r="D2" i="6" s="1"/>
  <c r="D800" i="7"/>
  <c r="C800" i="7"/>
  <c r="B800" i="7"/>
  <c r="A800" i="7"/>
  <c r="D799" i="7"/>
  <c r="C799" i="7"/>
  <c r="B799" i="7"/>
  <c r="A799" i="7"/>
  <c r="D798" i="7"/>
  <c r="C798" i="7"/>
  <c r="B798" i="7"/>
  <c r="A798" i="7"/>
  <c r="D797" i="7"/>
  <c r="C797" i="7"/>
  <c r="B797" i="7"/>
  <c r="A797" i="7"/>
  <c r="D796" i="7"/>
  <c r="C796" i="7"/>
  <c r="B796" i="7"/>
  <c r="A796" i="7"/>
  <c r="D795" i="7"/>
  <c r="C795" i="7"/>
  <c r="B795" i="7"/>
  <c r="A795" i="7"/>
  <c r="D794" i="7"/>
  <c r="C794" i="7"/>
  <c r="B794" i="7"/>
  <c r="A794" i="7"/>
  <c r="D793" i="7"/>
  <c r="C793" i="7"/>
  <c r="B793" i="7"/>
  <c r="A793" i="7"/>
  <c r="D792" i="7"/>
  <c r="C792" i="7"/>
  <c r="B792" i="7"/>
  <c r="A792" i="7"/>
  <c r="D791" i="7"/>
  <c r="C791" i="7"/>
  <c r="B791" i="7"/>
  <c r="A791" i="7"/>
  <c r="D790" i="7"/>
  <c r="C790" i="7"/>
  <c r="B790" i="7"/>
  <c r="A790" i="7"/>
  <c r="D789" i="7"/>
  <c r="C789" i="7"/>
  <c r="B789" i="7"/>
  <c r="A789" i="7"/>
  <c r="D788" i="7"/>
  <c r="C788" i="7"/>
  <c r="B788" i="7"/>
  <c r="A788" i="7"/>
  <c r="D787" i="7"/>
  <c r="C787" i="7"/>
  <c r="B787" i="7"/>
  <c r="A787" i="7"/>
  <c r="D786" i="7"/>
  <c r="C786" i="7"/>
  <c r="B786" i="7"/>
  <c r="A786" i="7"/>
  <c r="D785" i="7"/>
  <c r="C785" i="7"/>
  <c r="B785" i="7"/>
  <c r="A785" i="7"/>
  <c r="D784" i="7"/>
  <c r="C784" i="7"/>
  <c r="B784" i="7"/>
  <c r="A784" i="7"/>
  <c r="D783" i="7"/>
  <c r="C783" i="7"/>
  <c r="B783" i="7"/>
  <c r="A783" i="7"/>
  <c r="D782" i="7"/>
  <c r="C782" i="7"/>
  <c r="B782" i="7"/>
  <c r="A782" i="7"/>
  <c r="D781" i="7"/>
  <c r="C781" i="7"/>
  <c r="B781" i="7"/>
  <c r="A781" i="7"/>
  <c r="D780" i="7"/>
  <c r="C780" i="7"/>
  <c r="B780" i="7"/>
  <c r="A780" i="7"/>
  <c r="D779" i="7"/>
  <c r="C779" i="7"/>
  <c r="B779" i="7"/>
  <c r="A779" i="7"/>
  <c r="D778" i="7"/>
  <c r="C778" i="7"/>
  <c r="B778" i="7"/>
  <c r="A778" i="7"/>
  <c r="D777" i="7"/>
  <c r="C777" i="7"/>
  <c r="B777" i="7"/>
  <c r="A777" i="7"/>
  <c r="D776" i="7"/>
  <c r="C776" i="7"/>
  <c r="B776" i="7"/>
  <c r="A776" i="7"/>
  <c r="D775" i="7"/>
  <c r="C775" i="7"/>
  <c r="B775" i="7"/>
  <c r="A775" i="7"/>
  <c r="D774" i="7"/>
  <c r="C774" i="7"/>
  <c r="B774" i="7"/>
  <c r="A774" i="7"/>
  <c r="D773" i="7"/>
  <c r="C773" i="7"/>
  <c r="B773" i="7"/>
  <c r="A773" i="7"/>
  <c r="D772" i="7"/>
  <c r="C772" i="7"/>
  <c r="B772" i="7"/>
  <c r="A772" i="7"/>
  <c r="D771" i="7"/>
  <c r="C771" i="7"/>
  <c r="B771" i="7"/>
  <c r="A771" i="7"/>
  <c r="D770" i="7"/>
  <c r="C770" i="7"/>
  <c r="B770" i="7"/>
  <c r="A770" i="7"/>
  <c r="D769" i="7"/>
  <c r="C769" i="7"/>
  <c r="B769" i="7"/>
  <c r="A769" i="7"/>
  <c r="D768" i="7"/>
  <c r="C768" i="7"/>
  <c r="B768" i="7"/>
  <c r="A768" i="7"/>
  <c r="D767" i="7"/>
  <c r="C767" i="7"/>
  <c r="B767" i="7"/>
  <c r="A767" i="7"/>
  <c r="D766" i="7"/>
  <c r="C766" i="7"/>
  <c r="B766" i="7"/>
  <c r="A766" i="7"/>
  <c r="D765" i="7"/>
  <c r="C765" i="7"/>
  <c r="B765" i="7"/>
  <c r="A765" i="7"/>
  <c r="D764" i="7"/>
  <c r="C764" i="7"/>
  <c r="B764" i="7"/>
  <c r="A764" i="7"/>
  <c r="D763" i="7"/>
  <c r="C763" i="7"/>
  <c r="B763" i="7"/>
  <c r="A763" i="7"/>
  <c r="D762" i="7"/>
  <c r="C762" i="7"/>
  <c r="B762" i="7"/>
  <c r="A762" i="7"/>
  <c r="D761" i="7"/>
  <c r="C761" i="7"/>
  <c r="B761" i="7"/>
  <c r="A761" i="7"/>
  <c r="D760" i="7"/>
  <c r="C760" i="7"/>
  <c r="B760" i="7"/>
  <c r="A760" i="7"/>
  <c r="D759" i="7"/>
  <c r="C759" i="7"/>
  <c r="B759" i="7"/>
  <c r="A759" i="7"/>
  <c r="D758" i="7"/>
  <c r="C758" i="7"/>
  <c r="B758" i="7"/>
  <c r="A758" i="7"/>
  <c r="D757" i="7"/>
  <c r="C757" i="7"/>
  <c r="B757" i="7"/>
  <c r="A757" i="7"/>
  <c r="D756" i="7"/>
  <c r="C756" i="7"/>
  <c r="B756" i="7"/>
  <c r="A756" i="7"/>
  <c r="D755" i="7"/>
  <c r="C755" i="7"/>
  <c r="B755" i="7"/>
  <c r="A755" i="7"/>
  <c r="D754" i="7"/>
  <c r="C754" i="7"/>
  <c r="B754" i="7"/>
  <c r="A754" i="7"/>
  <c r="D753" i="7"/>
  <c r="C753" i="7"/>
  <c r="B753" i="7"/>
  <c r="A753" i="7"/>
  <c r="D752" i="7"/>
  <c r="C752" i="7"/>
  <c r="B752" i="7"/>
  <c r="A752" i="7"/>
  <c r="D751" i="7"/>
  <c r="C751" i="7"/>
  <c r="B751" i="7"/>
  <c r="A751" i="7"/>
  <c r="D750" i="7"/>
  <c r="C750" i="7"/>
  <c r="B750" i="7"/>
  <c r="A750" i="7"/>
  <c r="D749" i="7"/>
  <c r="C749" i="7"/>
  <c r="B749" i="7"/>
  <c r="A749" i="7"/>
  <c r="D748" i="7"/>
  <c r="C748" i="7"/>
  <c r="B748" i="7"/>
  <c r="A748" i="7"/>
  <c r="D747" i="7"/>
  <c r="C747" i="7"/>
  <c r="B747" i="7"/>
  <c r="A747" i="7"/>
  <c r="D746" i="7"/>
  <c r="C746" i="7"/>
  <c r="B746" i="7"/>
  <c r="A746" i="7"/>
  <c r="D745" i="7"/>
  <c r="C745" i="7"/>
  <c r="B745" i="7"/>
  <c r="A745" i="7"/>
  <c r="D744" i="7"/>
  <c r="C744" i="7"/>
  <c r="B744" i="7"/>
  <c r="A744" i="7"/>
  <c r="D743" i="7"/>
  <c r="C743" i="7"/>
  <c r="B743" i="7"/>
  <c r="A743" i="7"/>
  <c r="D742" i="7"/>
  <c r="C742" i="7"/>
  <c r="B742" i="7"/>
  <c r="A742" i="7"/>
  <c r="D741" i="7"/>
  <c r="C741" i="7"/>
  <c r="B741" i="7"/>
  <c r="A741" i="7"/>
  <c r="D740" i="7"/>
  <c r="C740" i="7"/>
  <c r="B740" i="7"/>
  <c r="A740" i="7"/>
  <c r="D739" i="7"/>
  <c r="C739" i="7"/>
  <c r="B739" i="7"/>
  <c r="A739" i="7"/>
  <c r="D738" i="7"/>
  <c r="C738" i="7"/>
  <c r="B738" i="7"/>
  <c r="A738" i="7"/>
  <c r="D737" i="7"/>
  <c r="C737" i="7"/>
  <c r="B737" i="7"/>
  <c r="A737" i="7"/>
  <c r="D736" i="7"/>
  <c r="C736" i="7"/>
  <c r="B736" i="7"/>
  <c r="A736" i="7"/>
  <c r="D735" i="7"/>
  <c r="C735" i="7"/>
  <c r="B735" i="7"/>
  <c r="A735" i="7"/>
  <c r="D734" i="7"/>
  <c r="C734" i="7"/>
  <c r="B734" i="7"/>
  <c r="A734" i="7"/>
  <c r="D733" i="7"/>
  <c r="C733" i="7"/>
  <c r="B733" i="7"/>
  <c r="A733" i="7"/>
  <c r="D732" i="7"/>
  <c r="C732" i="7"/>
  <c r="B732" i="7"/>
  <c r="A732" i="7"/>
  <c r="D731" i="7"/>
  <c r="C731" i="7"/>
  <c r="B731" i="7"/>
  <c r="A731" i="7"/>
  <c r="D730" i="7"/>
  <c r="C730" i="7"/>
  <c r="B730" i="7"/>
  <c r="A730" i="7"/>
  <c r="D729" i="7"/>
  <c r="C729" i="7"/>
  <c r="B729" i="7"/>
  <c r="A729" i="7"/>
  <c r="D728" i="7"/>
  <c r="C728" i="7"/>
  <c r="B728" i="7"/>
  <c r="A728" i="7"/>
  <c r="D727" i="7"/>
  <c r="C727" i="7"/>
  <c r="B727" i="7"/>
  <c r="A727" i="7"/>
  <c r="D726" i="7"/>
  <c r="C726" i="7"/>
  <c r="B726" i="7"/>
  <c r="A726" i="7"/>
  <c r="D725" i="7"/>
  <c r="C725" i="7"/>
  <c r="B725" i="7"/>
  <c r="A725" i="7"/>
  <c r="D724" i="7"/>
  <c r="C724" i="7"/>
  <c r="B724" i="7"/>
  <c r="A724" i="7"/>
  <c r="D723" i="7"/>
  <c r="C723" i="7"/>
  <c r="B723" i="7"/>
  <c r="A723" i="7"/>
  <c r="D722" i="7"/>
  <c r="C722" i="7"/>
  <c r="B722" i="7"/>
  <c r="A722" i="7"/>
  <c r="D721" i="7"/>
  <c r="C721" i="7"/>
  <c r="B721" i="7"/>
  <c r="A721" i="7"/>
  <c r="D720" i="7"/>
  <c r="C720" i="7"/>
  <c r="B720" i="7"/>
  <c r="A720" i="7"/>
  <c r="D719" i="7"/>
  <c r="C719" i="7"/>
  <c r="B719" i="7"/>
  <c r="A719" i="7"/>
  <c r="D718" i="7"/>
  <c r="C718" i="7"/>
  <c r="B718" i="7"/>
  <c r="A718" i="7"/>
  <c r="D717" i="7"/>
  <c r="C717" i="7"/>
  <c r="B717" i="7"/>
  <c r="A717" i="7"/>
  <c r="D716" i="7"/>
  <c r="C716" i="7"/>
  <c r="B716" i="7"/>
  <c r="A716" i="7"/>
  <c r="D715" i="7"/>
  <c r="C715" i="7"/>
  <c r="B715" i="7"/>
  <c r="A715" i="7"/>
  <c r="D714" i="7"/>
  <c r="C714" i="7"/>
  <c r="B714" i="7"/>
  <c r="A714" i="7"/>
  <c r="D713" i="7"/>
  <c r="C713" i="7"/>
  <c r="B713" i="7"/>
  <c r="A713" i="7"/>
  <c r="D712" i="7"/>
  <c r="C712" i="7"/>
  <c r="B712" i="7"/>
  <c r="A712" i="7"/>
  <c r="D711" i="7"/>
  <c r="C711" i="7"/>
  <c r="B711" i="7"/>
  <c r="A711" i="7"/>
  <c r="D710" i="7"/>
  <c r="C710" i="7"/>
  <c r="B710" i="7"/>
  <c r="A710" i="7"/>
  <c r="D709" i="7"/>
  <c r="C709" i="7"/>
  <c r="B709" i="7"/>
  <c r="A709" i="7"/>
  <c r="D708" i="7"/>
  <c r="C708" i="7"/>
  <c r="B708" i="7"/>
  <c r="A708" i="7"/>
  <c r="D707" i="7"/>
  <c r="C707" i="7"/>
  <c r="B707" i="7"/>
  <c r="A707" i="7"/>
  <c r="D706" i="7"/>
  <c r="C706" i="7"/>
  <c r="B706" i="7"/>
  <c r="A706" i="7"/>
  <c r="D702" i="7"/>
  <c r="C702" i="7"/>
  <c r="B702" i="7"/>
  <c r="A702" i="7"/>
  <c r="D701" i="7"/>
  <c r="C701" i="7"/>
  <c r="B701" i="7"/>
  <c r="A701" i="7"/>
  <c r="D700" i="7"/>
  <c r="C700" i="7"/>
  <c r="B700" i="7"/>
  <c r="A700" i="7"/>
  <c r="D699" i="7"/>
  <c r="C699" i="7"/>
  <c r="B699" i="7"/>
  <c r="A699" i="7"/>
  <c r="D698" i="7"/>
  <c r="C698" i="7"/>
  <c r="B698" i="7"/>
  <c r="A698" i="7"/>
  <c r="D697" i="7"/>
  <c r="C697" i="7"/>
  <c r="B697" i="7"/>
  <c r="A697" i="7"/>
  <c r="D696" i="7"/>
  <c r="C696" i="7"/>
  <c r="B696" i="7"/>
  <c r="A696" i="7"/>
  <c r="D695" i="7"/>
  <c r="C695" i="7"/>
  <c r="B695" i="7"/>
  <c r="A695" i="7"/>
  <c r="D694" i="7"/>
  <c r="C694" i="7"/>
  <c r="B694" i="7"/>
  <c r="A694" i="7"/>
  <c r="D693" i="7"/>
  <c r="C693" i="7"/>
  <c r="B693" i="7"/>
  <c r="A693" i="7"/>
  <c r="D692" i="7"/>
  <c r="C692" i="7"/>
  <c r="B692" i="7"/>
  <c r="A692" i="7"/>
  <c r="D691" i="7"/>
  <c r="C691" i="7"/>
  <c r="B691" i="7"/>
  <c r="A691" i="7"/>
  <c r="D690" i="7"/>
  <c r="C690" i="7"/>
  <c r="B690" i="7"/>
  <c r="A690" i="7"/>
  <c r="D689" i="7"/>
  <c r="C689" i="7"/>
  <c r="B689" i="7"/>
  <c r="A689" i="7"/>
  <c r="D688" i="7"/>
  <c r="C688" i="7"/>
  <c r="B688" i="7"/>
  <c r="A688" i="7"/>
  <c r="D687" i="7"/>
  <c r="C687" i="7"/>
  <c r="B687" i="7"/>
  <c r="A687" i="7"/>
  <c r="D686" i="7"/>
  <c r="C686" i="7"/>
  <c r="B686" i="7"/>
  <c r="A686" i="7"/>
  <c r="D685" i="7"/>
  <c r="C685" i="7"/>
  <c r="B685" i="7"/>
  <c r="A685" i="7"/>
  <c r="D684" i="7"/>
  <c r="C684" i="7"/>
  <c r="B684" i="7"/>
  <c r="A684" i="7"/>
  <c r="D683" i="7"/>
  <c r="C683" i="7"/>
  <c r="B683" i="7"/>
  <c r="A683" i="7"/>
  <c r="D682" i="7"/>
  <c r="C682" i="7"/>
  <c r="B682" i="7"/>
  <c r="A682" i="7"/>
  <c r="D681" i="7"/>
  <c r="C681" i="7"/>
  <c r="B681" i="7"/>
  <c r="A681" i="7"/>
  <c r="D680" i="7"/>
  <c r="C680" i="7"/>
  <c r="B680" i="7"/>
  <c r="A680" i="7"/>
  <c r="D679" i="7"/>
  <c r="C679" i="7"/>
  <c r="B679" i="7"/>
  <c r="A679" i="7"/>
  <c r="D678" i="7"/>
  <c r="C678" i="7"/>
  <c r="B678" i="7"/>
  <c r="A678" i="7"/>
  <c r="D677" i="7"/>
  <c r="C677" i="7"/>
  <c r="B677" i="7"/>
  <c r="A677" i="7"/>
  <c r="D676" i="7"/>
  <c r="C676" i="7"/>
  <c r="B676" i="7"/>
  <c r="A676" i="7"/>
  <c r="D675" i="7"/>
  <c r="C675" i="7"/>
  <c r="B675" i="7"/>
  <c r="A675" i="7"/>
  <c r="D674" i="7"/>
  <c r="C674" i="7"/>
  <c r="B674" i="7"/>
  <c r="A674" i="7"/>
  <c r="D673" i="7"/>
  <c r="C673" i="7"/>
  <c r="B673" i="7"/>
  <c r="A673" i="7"/>
  <c r="D672" i="7"/>
  <c r="C672" i="7"/>
  <c r="B672" i="7"/>
  <c r="A672" i="7"/>
  <c r="D671" i="7"/>
  <c r="C671" i="7"/>
  <c r="B671" i="7"/>
  <c r="A671" i="7"/>
  <c r="D670" i="7"/>
  <c r="C670" i="7"/>
  <c r="B670" i="7"/>
  <c r="A670" i="7"/>
  <c r="D669" i="7"/>
  <c r="C669" i="7"/>
  <c r="B669" i="7"/>
  <c r="A669" i="7"/>
  <c r="D668" i="7"/>
  <c r="C668" i="7"/>
  <c r="B668" i="7"/>
  <c r="A668" i="7"/>
  <c r="D667" i="7"/>
  <c r="C667" i="7"/>
  <c r="B667" i="7"/>
  <c r="A667" i="7"/>
  <c r="D666" i="7"/>
  <c r="C666" i="7"/>
  <c r="B666" i="7"/>
  <c r="A666" i="7"/>
  <c r="D665" i="7"/>
  <c r="C665" i="7"/>
  <c r="B665" i="7"/>
  <c r="A665" i="7"/>
  <c r="D664" i="7"/>
  <c r="C664" i="7"/>
  <c r="B664" i="7"/>
  <c r="A664" i="7"/>
  <c r="D663" i="7"/>
  <c r="C663" i="7"/>
  <c r="B663" i="7"/>
  <c r="A663" i="7"/>
  <c r="D662" i="7"/>
  <c r="C662" i="7"/>
  <c r="B662" i="7"/>
  <c r="A662" i="7"/>
  <c r="D661" i="7"/>
  <c r="C661" i="7"/>
  <c r="B661" i="7"/>
  <c r="A661" i="7"/>
  <c r="D660" i="7"/>
  <c r="C660" i="7"/>
  <c r="B660" i="7"/>
  <c r="A660" i="7"/>
  <c r="D659" i="7"/>
  <c r="C659" i="7"/>
  <c r="B659" i="7"/>
  <c r="A659" i="7"/>
  <c r="D658" i="7"/>
  <c r="C658" i="7"/>
  <c r="B658" i="7"/>
  <c r="A658" i="7"/>
  <c r="D657" i="7"/>
  <c r="C657" i="7"/>
  <c r="B657" i="7"/>
  <c r="A657" i="7"/>
  <c r="D656" i="7"/>
  <c r="C656" i="7"/>
  <c r="B656" i="7"/>
  <c r="A656" i="7"/>
  <c r="D655" i="7"/>
  <c r="C655" i="7"/>
  <c r="B655" i="7"/>
  <c r="A655" i="7"/>
  <c r="D654" i="7"/>
  <c r="C654" i="7"/>
  <c r="B654" i="7"/>
  <c r="A654" i="7"/>
  <c r="D653" i="7"/>
  <c r="C653" i="7"/>
  <c r="B653" i="7"/>
  <c r="A653" i="7"/>
  <c r="D652" i="7"/>
  <c r="C652" i="7"/>
  <c r="B652" i="7"/>
  <c r="A652" i="7"/>
  <c r="D651" i="7"/>
  <c r="C651" i="7"/>
  <c r="B651" i="7"/>
  <c r="A651" i="7"/>
  <c r="D650" i="7"/>
  <c r="C650" i="7"/>
  <c r="B650" i="7"/>
  <c r="A650" i="7"/>
  <c r="D649" i="7"/>
  <c r="C649" i="7"/>
  <c r="B649" i="7"/>
  <c r="A649" i="7"/>
  <c r="D648" i="7"/>
  <c r="C648" i="7"/>
  <c r="B648" i="7"/>
  <c r="A648" i="7"/>
  <c r="D647" i="7"/>
  <c r="C647" i="7"/>
  <c r="B647" i="7"/>
  <c r="A647" i="7"/>
  <c r="D646" i="7"/>
  <c r="C646" i="7"/>
  <c r="B646" i="7"/>
  <c r="A646" i="7"/>
  <c r="D645" i="7"/>
  <c r="C645" i="7"/>
  <c r="B645" i="7"/>
  <c r="A645" i="7"/>
  <c r="D644" i="7"/>
  <c r="C644" i="7"/>
  <c r="B644" i="7"/>
  <c r="A644" i="7"/>
  <c r="D643" i="7"/>
  <c r="C643" i="7"/>
  <c r="B643" i="7"/>
  <c r="A643" i="7"/>
  <c r="D642" i="7"/>
  <c r="C642" i="7"/>
  <c r="B642" i="7"/>
  <c r="A642" i="7"/>
  <c r="D641" i="7"/>
  <c r="C641" i="7"/>
  <c r="B641" i="7"/>
  <c r="A641" i="7"/>
  <c r="D640" i="7"/>
  <c r="C640" i="7"/>
  <c r="B640" i="7"/>
  <c r="A640" i="7"/>
  <c r="D639" i="7"/>
  <c r="C639" i="7"/>
  <c r="B639" i="7"/>
  <c r="A639" i="7"/>
  <c r="D638" i="7"/>
  <c r="C638" i="7"/>
  <c r="B638" i="7"/>
  <c r="A638" i="7"/>
  <c r="D637" i="7"/>
  <c r="C637" i="7"/>
  <c r="B637" i="7"/>
  <c r="A637" i="7"/>
  <c r="D636" i="7"/>
  <c r="C636" i="7"/>
  <c r="B636" i="7"/>
  <c r="A636" i="7"/>
  <c r="D635" i="7"/>
  <c r="C635" i="7"/>
  <c r="B635" i="7"/>
  <c r="A635" i="7"/>
  <c r="D634" i="7"/>
  <c r="C634" i="7"/>
  <c r="B634" i="7"/>
  <c r="A634" i="7"/>
  <c r="D633" i="7"/>
  <c r="C633" i="7"/>
  <c r="B633" i="7"/>
  <c r="A633" i="7"/>
  <c r="D632" i="7"/>
  <c r="C632" i="7"/>
  <c r="B632" i="7"/>
  <c r="A632" i="7"/>
  <c r="D631" i="7"/>
  <c r="C631" i="7"/>
  <c r="B631" i="7"/>
  <c r="A631" i="7"/>
  <c r="D630" i="7"/>
  <c r="C630" i="7"/>
  <c r="B630" i="7"/>
  <c r="A630" i="7"/>
  <c r="D629" i="7"/>
  <c r="C629" i="7"/>
  <c r="B629" i="7"/>
  <c r="A629" i="7"/>
  <c r="D628" i="7"/>
  <c r="C628" i="7"/>
  <c r="B628" i="7"/>
  <c r="A628" i="7"/>
  <c r="D627" i="7"/>
  <c r="C627" i="7"/>
  <c r="B627" i="7"/>
  <c r="A627" i="7"/>
  <c r="D626" i="7"/>
  <c r="C626" i="7"/>
  <c r="B626" i="7"/>
  <c r="A626" i="7"/>
  <c r="D625" i="7"/>
  <c r="C625" i="7"/>
  <c r="B625" i="7"/>
  <c r="A625" i="7"/>
  <c r="D624" i="7"/>
  <c r="C624" i="7"/>
  <c r="B624" i="7"/>
  <c r="A624" i="7"/>
  <c r="D623" i="7"/>
  <c r="C623" i="7"/>
  <c r="B623" i="7"/>
  <c r="A623" i="7"/>
  <c r="D622" i="7"/>
  <c r="C622" i="7"/>
  <c r="B622" i="7"/>
  <c r="A622" i="7"/>
  <c r="D621" i="7"/>
  <c r="C621" i="7"/>
  <c r="B621" i="7"/>
  <c r="A621" i="7"/>
  <c r="D620" i="7"/>
  <c r="C620" i="7"/>
  <c r="B620" i="7"/>
  <c r="A620" i="7"/>
  <c r="D619" i="7"/>
  <c r="C619" i="7"/>
  <c r="B619" i="7"/>
  <c r="A619" i="7"/>
  <c r="D618" i="7"/>
  <c r="C618" i="7"/>
  <c r="B618" i="7"/>
  <c r="A618" i="7"/>
  <c r="D617" i="7"/>
  <c r="C617" i="7"/>
  <c r="B617" i="7"/>
  <c r="A617" i="7"/>
  <c r="D616" i="7"/>
  <c r="C616" i="7"/>
  <c r="B616" i="7"/>
  <c r="A616" i="7"/>
  <c r="D615" i="7"/>
  <c r="C615" i="7"/>
  <c r="B615" i="7"/>
  <c r="A615" i="7"/>
  <c r="D614" i="7"/>
  <c r="C614" i="7"/>
  <c r="B614" i="7"/>
  <c r="A614" i="7"/>
  <c r="D613" i="7"/>
  <c r="C613" i="7"/>
  <c r="B613" i="7"/>
  <c r="A613" i="7"/>
  <c r="D612" i="7"/>
  <c r="C612" i="7"/>
  <c r="B612" i="7"/>
  <c r="A612" i="7"/>
  <c r="D611" i="7"/>
  <c r="C611" i="7"/>
  <c r="B611" i="7"/>
  <c r="A611" i="7"/>
  <c r="D610" i="7"/>
  <c r="C610" i="7"/>
  <c r="B610" i="7"/>
  <c r="A610" i="7"/>
  <c r="D609" i="7"/>
  <c r="C609" i="7"/>
  <c r="B609" i="7"/>
  <c r="A609" i="7"/>
  <c r="D608" i="7"/>
  <c r="C608" i="7"/>
  <c r="B608" i="7"/>
  <c r="A608" i="7"/>
  <c r="D607" i="7"/>
  <c r="C607" i="7"/>
  <c r="B607" i="7"/>
  <c r="A607" i="7"/>
  <c r="D606" i="7"/>
  <c r="C606" i="7"/>
  <c r="B606" i="7"/>
  <c r="A606" i="7"/>
  <c r="D605" i="7"/>
  <c r="C605" i="7"/>
  <c r="B605" i="7"/>
  <c r="A605" i="7"/>
  <c r="D604" i="7"/>
  <c r="C604" i="7"/>
  <c r="B604" i="7"/>
  <c r="A604" i="7"/>
  <c r="D603" i="7"/>
  <c r="C603" i="7"/>
  <c r="B603" i="7"/>
  <c r="A603" i="7"/>
  <c r="D602" i="7"/>
  <c r="C602" i="7"/>
  <c r="B602" i="7"/>
  <c r="A602" i="7"/>
  <c r="D601" i="7"/>
  <c r="C601" i="7"/>
  <c r="B601" i="7"/>
  <c r="A601" i="7"/>
  <c r="D600" i="7"/>
  <c r="C600" i="7"/>
  <c r="B600" i="7"/>
  <c r="A600" i="7"/>
  <c r="D599" i="7"/>
  <c r="C599" i="7"/>
  <c r="B599" i="7"/>
  <c r="A599" i="7"/>
  <c r="D598" i="7"/>
  <c r="C598" i="7"/>
  <c r="B598" i="7"/>
  <c r="A598" i="7"/>
  <c r="D597" i="7"/>
  <c r="C597" i="7"/>
  <c r="B597" i="7"/>
  <c r="A597" i="7"/>
  <c r="D596" i="7"/>
  <c r="C596" i="7"/>
  <c r="B596" i="7"/>
  <c r="A596" i="7"/>
  <c r="D595" i="7"/>
  <c r="C595" i="7"/>
  <c r="B595" i="7"/>
  <c r="A595" i="7"/>
  <c r="D594" i="7"/>
  <c r="C594" i="7"/>
  <c r="B594" i="7"/>
  <c r="A594" i="7"/>
  <c r="D593" i="7"/>
  <c r="C593" i="7"/>
  <c r="B593" i="7"/>
  <c r="A593" i="7"/>
  <c r="D592" i="7"/>
  <c r="C592" i="7"/>
  <c r="B592" i="7"/>
  <c r="A592" i="7"/>
  <c r="D591" i="7"/>
  <c r="C591" i="7"/>
  <c r="B591" i="7"/>
  <c r="A591" i="7"/>
  <c r="D590" i="7"/>
  <c r="C590" i="7"/>
  <c r="B590" i="7"/>
  <c r="A590" i="7"/>
  <c r="D589" i="7"/>
  <c r="C589" i="7"/>
  <c r="B589" i="7"/>
  <c r="A589" i="7"/>
  <c r="D588" i="7"/>
  <c r="C588" i="7"/>
  <c r="B588" i="7"/>
  <c r="A588" i="7"/>
  <c r="D587" i="7"/>
  <c r="C587" i="7"/>
  <c r="B587" i="7"/>
  <c r="A587" i="7"/>
  <c r="D586" i="7"/>
  <c r="C586" i="7"/>
  <c r="B586" i="7"/>
  <c r="A586" i="7"/>
  <c r="D585" i="7"/>
  <c r="C585" i="7"/>
  <c r="B585" i="7"/>
  <c r="A585" i="7"/>
  <c r="D584" i="7"/>
  <c r="C584" i="7"/>
  <c r="B584" i="7"/>
  <c r="A584" i="7"/>
  <c r="D583" i="7"/>
  <c r="C583" i="7"/>
  <c r="B583" i="7"/>
  <c r="A583" i="7"/>
  <c r="D582" i="7"/>
  <c r="C582" i="7"/>
  <c r="B582" i="7"/>
  <c r="A582" i="7"/>
  <c r="D581" i="7"/>
  <c r="C581" i="7"/>
  <c r="B581" i="7"/>
  <c r="A581" i="7"/>
  <c r="D580" i="7"/>
  <c r="C580" i="7"/>
  <c r="B580" i="7"/>
  <c r="A580" i="7"/>
  <c r="D579" i="7"/>
  <c r="C579" i="7"/>
  <c r="B579" i="7"/>
  <c r="A579" i="7"/>
  <c r="D578" i="7"/>
  <c r="C578" i="7"/>
  <c r="B578" i="7"/>
  <c r="A578" i="7"/>
  <c r="D577" i="7"/>
  <c r="C577" i="7"/>
  <c r="B577" i="7"/>
  <c r="A577" i="7"/>
  <c r="D576" i="7"/>
  <c r="C576" i="7"/>
  <c r="B576" i="7"/>
  <c r="A576" i="7"/>
  <c r="D575" i="7"/>
  <c r="C575" i="7"/>
  <c r="B575" i="7"/>
  <c r="A575" i="7"/>
  <c r="D574" i="7"/>
  <c r="C574" i="7"/>
  <c r="B574" i="7"/>
  <c r="A574" i="7"/>
  <c r="D573" i="7"/>
  <c r="C573" i="7"/>
  <c r="B573" i="7"/>
  <c r="A573" i="7"/>
  <c r="D572" i="7"/>
  <c r="C572" i="7"/>
  <c r="B572" i="7"/>
  <c r="A572" i="7"/>
  <c r="D571" i="7"/>
  <c r="C571" i="7"/>
  <c r="B571" i="7"/>
  <c r="A571" i="7"/>
  <c r="D570" i="7"/>
  <c r="C570" i="7"/>
  <c r="B570" i="7"/>
  <c r="A570" i="7"/>
  <c r="D569" i="7"/>
  <c r="C569" i="7"/>
  <c r="B569" i="7"/>
  <c r="A569" i="7"/>
  <c r="D568" i="7"/>
  <c r="C568" i="7"/>
  <c r="B568" i="7"/>
  <c r="A568" i="7"/>
  <c r="D567" i="7"/>
  <c r="C567" i="7"/>
  <c r="B567" i="7"/>
  <c r="A567" i="7"/>
  <c r="D566" i="7"/>
  <c r="C566" i="7"/>
  <c r="B566" i="7"/>
  <c r="A566" i="7"/>
  <c r="D565" i="7"/>
  <c r="C565" i="7"/>
  <c r="B565" i="7"/>
  <c r="A565" i="7"/>
  <c r="D564" i="7"/>
  <c r="C564" i="7"/>
  <c r="B564" i="7"/>
  <c r="A564" i="7"/>
  <c r="D563" i="7"/>
  <c r="C563" i="7"/>
  <c r="B563" i="7"/>
  <c r="A563" i="7"/>
  <c r="D562" i="7"/>
  <c r="C562" i="7"/>
  <c r="B562" i="7"/>
  <c r="A562" i="7"/>
  <c r="D561" i="7"/>
  <c r="C561" i="7"/>
  <c r="B561" i="7"/>
  <c r="A561" i="7"/>
  <c r="D560" i="7"/>
  <c r="C560" i="7"/>
  <c r="B560" i="7"/>
  <c r="A560" i="7"/>
  <c r="D559" i="7"/>
  <c r="C559" i="7"/>
  <c r="B559" i="7"/>
  <c r="A559" i="7"/>
  <c r="D558" i="7"/>
  <c r="C558" i="7"/>
  <c r="B558" i="7"/>
  <c r="A558" i="7"/>
  <c r="D557" i="7"/>
  <c r="C557" i="7"/>
  <c r="B557" i="7"/>
  <c r="A557" i="7"/>
  <c r="D556" i="7"/>
  <c r="C556" i="7"/>
  <c r="B556" i="7"/>
  <c r="A556" i="7"/>
  <c r="D555" i="7"/>
  <c r="C555" i="7"/>
  <c r="B555" i="7"/>
  <c r="A555" i="7"/>
  <c r="D554" i="7"/>
  <c r="C554" i="7"/>
  <c r="B554" i="7"/>
  <c r="A554" i="7"/>
  <c r="D553" i="7"/>
  <c r="C553" i="7"/>
  <c r="B553" i="7"/>
  <c r="A553" i="7"/>
  <c r="D552" i="7"/>
  <c r="C552" i="7"/>
  <c r="B552" i="7"/>
  <c r="A552" i="7"/>
  <c r="D551" i="7"/>
  <c r="C551" i="7"/>
  <c r="B551" i="7"/>
  <c r="A551" i="7"/>
  <c r="D550" i="7"/>
  <c r="C550" i="7"/>
  <c r="B550" i="7"/>
  <c r="A550" i="7"/>
  <c r="D549" i="7"/>
  <c r="C549" i="7"/>
  <c r="B549" i="7"/>
  <c r="A549" i="7"/>
  <c r="D548" i="7"/>
  <c r="C548" i="7"/>
  <c r="B548" i="7"/>
  <c r="A548" i="7"/>
  <c r="D547" i="7"/>
  <c r="C547" i="7"/>
  <c r="B547" i="7"/>
  <c r="A547" i="7"/>
  <c r="D546" i="7"/>
  <c r="C546" i="7"/>
  <c r="B546" i="7"/>
  <c r="A546" i="7"/>
  <c r="D545" i="7"/>
  <c r="C545" i="7"/>
  <c r="B545" i="7"/>
  <c r="A545" i="7"/>
  <c r="D544" i="7"/>
  <c r="C544" i="7"/>
  <c r="B544" i="7"/>
  <c r="A544" i="7"/>
  <c r="D543" i="7"/>
  <c r="C543" i="7"/>
  <c r="B543" i="7"/>
  <c r="A543" i="7"/>
  <c r="D542" i="7"/>
  <c r="C542" i="7"/>
  <c r="B542" i="7"/>
  <c r="A542" i="7"/>
  <c r="D541" i="7"/>
  <c r="C541" i="7"/>
  <c r="B541" i="7"/>
  <c r="A541" i="7"/>
  <c r="D540" i="7"/>
  <c r="C540" i="7"/>
  <c r="B540" i="7"/>
  <c r="A540" i="7"/>
  <c r="D539" i="7"/>
  <c r="C539" i="7"/>
  <c r="B539" i="7"/>
  <c r="A539" i="7"/>
  <c r="D538" i="7"/>
  <c r="C538" i="7"/>
  <c r="B538" i="7"/>
  <c r="A538" i="7"/>
  <c r="D537" i="7"/>
  <c r="C537" i="7"/>
  <c r="B537" i="7"/>
  <c r="A537" i="7"/>
  <c r="D536" i="7"/>
  <c r="C536" i="7"/>
  <c r="B536" i="7"/>
  <c r="A536" i="7"/>
  <c r="D535" i="7"/>
  <c r="C535" i="7"/>
  <c r="B535" i="7"/>
  <c r="A535" i="7"/>
  <c r="D534" i="7"/>
  <c r="C534" i="7"/>
  <c r="B534" i="7"/>
  <c r="A534" i="7"/>
  <c r="D533" i="7"/>
  <c r="C533" i="7"/>
  <c r="B533" i="7"/>
  <c r="A533" i="7"/>
  <c r="D532" i="7"/>
  <c r="C532" i="7"/>
  <c r="B532" i="7"/>
  <c r="A532" i="7"/>
  <c r="D531" i="7"/>
  <c r="C531" i="7"/>
  <c r="B531" i="7"/>
  <c r="A531" i="7"/>
  <c r="D530" i="7"/>
  <c r="C530" i="7"/>
  <c r="B530" i="7"/>
  <c r="A530" i="7"/>
  <c r="D529" i="7"/>
  <c r="C529" i="7"/>
  <c r="B529" i="7"/>
  <c r="A529" i="7"/>
  <c r="D528" i="7"/>
  <c r="C528" i="7"/>
  <c r="B528" i="7"/>
  <c r="A528" i="7"/>
  <c r="D527" i="7"/>
  <c r="C527" i="7"/>
  <c r="B527" i="7"/>
  <c r="A527" i="7"/>
  <c r="D526" i="7"/>
  <c r="C526" i="7"/>
  <c r="B526" i="7"/>
  <c r="A526" i="7"/>
  <c r="D525" i="7"/>
  <c r="C525" i="7"/>
  <c r="B525" i="7"/>
  <c r="A525" i="7"/>
  <c r="D524" i="7"/>
  <c r="C524" i="7"/>
  <c r="B524" i="7"/>
  <c r="A524" i="7"/>
  <c r="D523" i="7"/>
  <c r="C523" i="7"/>
  <c r="B523" i="7"/>
  <c r="A523" i="7"/>
  <c r="D522" i="7"/>
  <c r="C522" i="7"/>
  <c r="B522" i="7"/>
  <c r="A522" i="7"/>
  <c r="D521" i="7"/>
  <c r="C521" i="7"/>
  <c r="B521" i="7"/>
  <c r="A521" i="7"/>
  <c r="D520" i="7"/>
  <c r="C520" i="7"/>
  <c r="B520" i="7"/>
  <c r="A520" i="7"/>
  <c r="D519" i="7"/>
  <c r="C519" i="7"/>
  <c r="B519" i="7"/>
  <c r="A519" i="7"/>
  <c r="D518" i="7"/>
  <c r="C518" i="7"/>
  <c r="B518" i="7"/>
  <c r="A518" i="7"/>
  <c r="D517" i="7"/>
  <c r="C517" i="7"/>
  <c r="B517" i="7"/>
  <c r="A517" i="7"/>
  <c r="D516" i="7"/>
  <c r="C516" i="7"/>
  <c r="B516" i="7"/>
  <c r="A516" i="7"/>
  <c r="D515" i="7"/>
  <c r="C515" i="7"/>
  <c r="B515" i="7"/>
  <c r="A515" i="7"/>
  <c r="D514" i="7"/>
  <c r="C514" i="7"/>
  <c r="B514" i="7"/>
  <c r="A514" i="7"/>
  <c r="D513" i="7"/>
  <c r="C513" i="7"/>
  <c r="B513" i="7"/>
  <c r="A513" i="7"/>
  <c r="D512" i="7"/>
  <c r="C512" i="7"/>
  <c r="B512" i="7"/>
  <c r="A512" i="7"/>
  <c r="D511" i="7"/>
  <c r="C511" i="7"/>
  <c r="B511" i="7"/>
  <c r="A511" i="7"/>
  <c r="D510" i="7"/>
  <c r="C510" i="7"/>
  <c r="B510" i="7"/>
  <c r="A510" i="7"/>
  <c r="D509" i="7"/>
  <c r="C509" i="7"/>
  <c r="B509" i="7"/>
  <c r="A509" i="7"/>
  <c r="D508" i="7"/>
  <c r="C508" i="7"/>
  <c r="B508" i="7"/>
  <c r="A508" i="7"/>
  <c r="D507" i="7"/>
  <c r="C507" i="7"/>
  <c r="B507" i="7"/>
  <c r="A507" i="7"/>
  <c r="D506" i="7"/>
  <c r="C506" i="7"/>
  <c r="B506" i="7"/>
  <c r="A506" i="7"/>
  <c r="D505" i="7"/>
  <c r="C505" i="7"/>
  <c r="B505" i="7"/>
  <c r="A505" i="7"/>
  <c r="D504" i="7"/>
  <c r="C504" i="7"/>
  <c r="B504" i="7"/>
  <c r="A504" i="7"/>
  <c r="D503" i="7"/>
  <c r="C503" i="7"/>
  <c r="B503" i="7"/>
  <c r="A503" i="7"/>
  <c r="D502" i="7"/>
  <c r="C502" i="7"/>
  <c r="B502" i="7"/>
  <c r="A502" i="7"/>
  <c r="D501" i="7"/>
  <c r="C501" i="7"/>
  <c r="B501" i="7"/>
  <c r="A501" i="7"/>
  <c r="D500" i="7"/>
  <c r="C500" i="7"/>
  <c r="B500" i="7"/>
  <c r="A500" i="7"/>
  <c r="D499" i="7"/>
  <c r="C499" i="7"/>
  <c r="B499" i="7"/>
  <c r="A499" i="7"/>
  <c r="D498" i="7"/>
  <c r="C498" i="7"/>
  <c r="B498" i="7"/>
  <c r="A498" i="7"/>
  <c r="D497" i="7"/>
  <c r="C497" i="7"/>
  <c r="B497" i="7"/>
  <c r="A497" i="7"/>
  <c r="D496" i="7"/>
  <c r="C496" i="7"/>
  <c r="B496" i="7"/>
  <c r="A496" i="7"/>
  <c r="D495" i="7"/>
  <c r="C495" i="7"/>
  <c r="B495" i="7"/>
  <c r="A495" i="7"/>
  <c r="D494" i="7"/>
  <c r="C494" i="7"/>
  <c r="B494" i="7"/>
  <c r="A494" i="7"/>
  <c r="D493" i="7"/>
  <c r="C493" i="7"/>
  <c r="B493" i="7"/>
  <c r="A493" i="7"/>
  <c r="D492" i="7"/>
  <c r="C492" i="7"/>
  <c r="B492" i="7"/>
  <c r="A492" i="7"/>
  <c r="D491" i="7"/>
  <c r="C491" i="7"/>
  <c r="B491" i="7"/>
  <c r="A491" i="7"/>
  <c r="D490" i="7"/>
  <c r="C490" i="7"/>
  <c r="B490" i="7"/>
  <c r="A490" i="7"/>
  <c r="D489" i="7"/>
  <c r="C489" i="7"/>
  <c r="B489" i="7"/>
  <c r="A489" i="7"/>
  <c r="D488" i="7"/>
  <c r="C488" i="7"/>
  <c r="B488" i="7"/>
  <c r="A488" i="7"/>
  <c r="D487" i="7"/>
  <c r="C487" i="7"/>
  <c r="B487" i="7"/>
  <c r="A487" i="7"/>
  <c r="D486" i="7"/>
  <c r="C486" i="7"/>
  <c r="B486" i="7"/>
  <c r="A486" i="7"/>
  <c r="D485" i="7"/>
  <c r="C485" i="7"/>
  <c r="B485" i="7"/>
  <c r="A485" i="7"/>
  <c r="D484" i="7"/>
  <c r="C484" i="7"/>
  <c r="B484" i="7"/>
  <c r="A484" i="7"/>
  <c r="D483" i="7"/>
  <c r="C483" i="7"/>
  <c r="B483" i="7"/>
  <c r="A483" i="7"/>
  <c r="D482" i="7"/>
  <c r="C482" i="7"/>
  <c r="B482" i="7"/>
  <c r="A482" i="7"/>
  <c r="D481" i="7"/>
  <c r="C481" i="7"/>
  <c r="B481" i="7"/>
  <c r="A481" i="7"/>
  <c r="D480" i="7"/>
  <c r="C480" i="7"/>
  <c r="B480" i="7"/>
  <c r="A480" i="7"/>
  <c r="D479" i="7"/>
  <c r="C479" i="7"/>
  <c r="B479" i="7"/>
  <c r="A479" i="7"/>
  <c r="D478" i="7"/>
  <c r="C478" i="7"/>
  <c r="B478" i="7"/>
  <c r="A478" i="7"/>
  <c r="D477" i="7"/>
  <c r="C477" i="7"/>
  <c r="B477" i="7"/>
  <c r="A477" i="7"/>
  <c r="D476" i="7"/>
  <c r="C476" i="7"/>
  <c r="B476" i="7"/>
  <c r="A476" i="7"/>
  <c r="D475" i="7"/>
  <c r="C475" i="7"/>
  <c r="B475" i="7"/>
  <c r="A475" i="7"/>
  <c r="D474" i="7"/>
  <c r="C474" i="7"/>
  <c r="B474" i="7"/>
  <c r="A474" i="7"/>
  <c r="D473" i="7"/>
  <c r="C473" i="7"/>
  <c r="B473" i="7"/>
  <c r="A473" i="7"/>
  <c r="D472" i="7"/>
  <c r="C472" i="7"/>
  <c r="B472" i="7"/>
  <c r="A472" i="7"/>
  <c r="D471" i="7"/>
  <c r="C471" i="7"/>
  <c r="B471" i="7"/>
  <c r="A471" i="7"/>
  <c r="D470" i="7"/>
  <c r="C470" i="7"/>
  <c r="B470" i="7"/>
  <c r="A470" i="7"/>
  <c r="D469" i="7"/>
  <c r="C469" i="7"/>
  <c r="B469" i="7"/>
  <c r="A469" i="7"/>
  <c r="D468" i="7"/>
  <c r="C468" i="7"/>
  <c r="B468" i="7"/>
  <c r="A468" i="7"/>
  <c r="D467" i="7"/>
  <c r="C467" i="7"/>
  <c r="B467" i="7"/>
  <c r="A467" i="7"/>
  <c r="D466" i="7"/>
  <c r="C466" i="7"/>
  <c r="B466" i="7"/>
  <c r="A466" i="7"/>
  <c r="D465" i="7"/>
  <c r="C465" i="7"/>
  <c r="B465" i="7"/>
  <c r="A465" i="7"/>
  <c r="D464" i="7"/>
  <c r="C464" i="7"/>
  <c r="B464" i="7"/>
  <c r="A464" i="7"/>
  <c r="D463" i="7"/>
  <c r="C463" i="7"/>
  <c r="B463" i="7"/>
  <c r="A463" i="7"/>
  <c r="D462" i="7"/>
  <c r="C462" i="7"/>
  <c r="B462" i="7"/>
  <c r="A462" i="7"/>
  <c r="D461" i="7"/>
  <c r="C461" i="7"/>
  <c r="B461" i="7"/>
  <c r="A461" i="7"/>
  <c r="D460" i="7"/>
  <c r="C460" i="7"/>
  <c r="B460" i="7"/>
  <c r="A460" i="7"/>
  <c r="D459" i="7"/>
  <c r="C459" i="7"/>
  <c r="B459" i="7"/>
  <c r="A459" i="7"/>
  <c r="D458" i="7"/>
  <c r="C458" i="7"/>
  <c r="B458" i="7"/>
  <c r="A458" i="7"/>
  <c r="D457" i="7"/>
  <c r="C457" i="7"/>
  <c r="B457" i="7"/>
  <c r="A457" i="7"/>
  <c r="D456" i="7"/>
  <c r="C456" i="7"/>
  <c r="B456" i="7"/>
  <c r="A456" i="7"/>
  <c r="D455" i="7"/>
  <c r="C455" i="7"/>
  <c r="B455" i="7"/>
  <c r="A455" i="7"/>
  <c r="D454" i="7"/>
  <c r="C454" i="7"/>
  <c r="B454" i="7"/>
  <c r="A454" i="7"/>
  <c r="D453" i="7"/>
  <c r="C453" i="7"/>
  <c r="B453" i="7"/>
  <c r="A453" i="7"/>
  <c r="D452" i="7"/>
  <c r="C452" i="7"/>
  <c r="B452" i="7"/>
  <c r="A452" i="7"/>
  <c r="D451" i="7"/>
  <c r="C451" i="7"/>
  <c r="B451" i="7"/>
  <c r="A451" i="7"/>
  <c r="D450" i="7"/>
  <c r="C450" i="7"/>
  <c r="B450" i="7"/>
  <c r="A450" i="7"/>
  <c r="D449" i="7"/>
  <c r="C449" i="7"/>
  <c r="B449" i="7"/>
  <c r="A449" i="7"/>
  <c r="D448" i="7"/>
  <c r="C448" i="7"/>
  <c r="B448" i="7"/>
  <c r="A448" i="7"/>
  <c r="D447" i="7"/>
  <c r="C447" i="7"/>
  <c r="B447" i="7"/>
  <c r="A447" i="7"/>
  <c r="D446" i="7"/>
  <c r="C446" i="7"/>
  <c r="B446" i="7"/>
  <c r="A446" i="7"/>
  <c r="D445" i="7"/>
  <c r="C445" i="7"/>
  <c r="B445" i="7"/>
  <c r="A445" i="7"/>
  <c r="D444" i="7"/>
  <c r="C444" i="7"/>
  <c r="B444" i="7"/>
  <c r="A444" i="7"/>
  <c r="D443" i="7"/>
  <c r="C443" i="7"/>
  <c r="B443" i="7"/>
  <c r="A443" i="7"/>
  <c r="D442" i="7"/>
  <c r="C442" i="7"/>
  <c r="B442" i="7"/>
  <c r="A442" i="7"/>
  <c r="D441" i="7"/>
  <c r="C441" i="7"/>
  <c r="B441" i="7"/>
  <c r="A441" i="7"/>
  <c r="D440" i="7"/>
  <c r="C440" i="7"/>
  <c r="B440" i="7"/>
  <c r="A440" i="7"/>
  <c r="D439" i="7"/>
  <c r="C439" i="7"/>
  <c r="B439" i="7"/>
  <c r="A439" i="7"/>
  <c r="D438" i="7"/>
  <c r="C438" i="7"/>
  <c r="B438" i="7"/>
  <c r="A438" i="7"/>
  <c r="D437" i="7"/>
  <c r="C437" i="7"/>
  <c r="B437" i="7"/>
  <c r="A437" i="7"/>
  <c r="D436" i="7"/>
  <c r="C436" i="7"/>
  <c r="B436" i="7"/>
  <c r="A436" i="7"/>
  <c r="D435" i="7"/>
  <c r="C435" i="7"/>
  <c r="B435" i="7"/>
  <c r="A435" i="7"/>
  <c r="D434" i="7"/>
  <c r="C434" i="7"/>
  <c r="B434" i="7"/>
  <c r="A434" i="7"/>
  <c r="D433" i="7"/>
  <c r="C433" i="7"/>
  <c r="B433" i="7"/>
  <c r="A433" i="7"/>
  <c r="D432" i="7"/>
  <c r="C432" i="7"/>
  <c r="B432" i="7"/>
  <c r="A432" i="7"/>
  <c r="D431" i="7"/>
  <c r="C431" i="7"/>
  <c r="B431" i="7"/>
  <c r="A431" i="7"/>
  <c r="D430" i="7"/>
  <c r="C430" i="7"/>
  <c r="B430" i="7"/>
  <c r="A430" i="7"/>
  <c r="D429" i="7"/>
  <c r="C429" i="7"/>
  <c r="B429" i="7"/>
  <c r="A429" i="7"/>
  <c r="D428" i="7"/>
  <c r="C428" i="7"/>
  <c r="B428" i="7"/>
  <c r="A428" i="7"/>
  <c r="D427" i="7"/>
  <c r="C427" i="7"/>
  <c r="B427" i="7"/>
  <c r="A427" i="7"/>
  <c r="D426" i="7"/>
  <c r="C426" i="7"/>
  <c r="B426" i="7"/>
  <c r="A426" i="7"/>
  <c r="D425" i="7"/>
  <c r="C425" i="7"/>
  <c r="B425" i="7"/>
  <c r="A425" i="7"/>
  <c r="D424" i="7"/>
  <c r="C424" i="7"/>
  <c r="B424" i="7"/>
  <c r="A424" i="7"/>
  <c r="D423" i="7"/>
  <c r="C423" i="7"/>
  <c r="B423" i="7"/>
  <c r="A423" i="7"/>
  <c r="D422" i="7"/>
  <c r="C422" i="7"/>
  <c r="B422" i="7"/>
  <c r="A422" i="7"/>
  <c r="D421" i="7"/>
  <c r="C421" i="7"/>
  <c r="B421" i="7"/>
  <c r="A421" i="7"/>
  <c r="D420" i="7"/>
  <c r="C420" i="7"/>
  <c r="B420" i="7"/>
  <c r="A420" i="7"/>
  <c r="D419" i="7"/>
  <c r="C419" i="7"/>
  <c r="B419" i="7"/>
  <c r="A419" i="7"/>
  <c r="D418" i="7"/>
  <c r="C418" i="7"/>
  <c r="B418" i="7"/>
  <c r="A418" i="7"/>
  <c r="D417" i="7"/>
  <c r="C417" i="7"/>
  <c r="B417" i="7"/>
  <c r="A417" i="7"/>
  <c r="D416" i="7"/>
  <c r="C416" i="7"/>
  <c r="B416" i="7"/>
  <c r="A416" i="7"/>
  <c r="D415" i="7"/>
  <c r="C415" i="7"/>
  <c r="B415" i="7"/>
  <c r="A415" i="7"/>
  <c r="D414" i="7"/>
  <c r="C414" i="7"/>
  <c r="B414" i="7"/>
  <c r="A414" i="7"/>
  <c r="D413" i="7"/>
  <c r="C413" i="7"/>
  <c r="B413" i="7"/>
  <c r="A413" i="7"/>
  <c r="D412" i="7"/>
  <c r="C412" i="7"/>
  <c r="B412" i="7"/>
  <c r="A412" i="7"/>
  <c r="D411" i="7"/>
  <c r="C411" i="7"/>
  <c r="B411" i="7"/>
  <c r="A411" i="7"/>
  <c r="D410" i="7"/>
  <c r="C410" i="7"/>
  <c r="B410" i="7"/>
  <c r="A410" i="7"/>
  <c r="D409" i="7"/>
  <c r="C409" i="7"/>
  <c r="B409" i="7"/>
  <c r="A409" i="7"/>
  <c r="D408" i="7"/>
  <c r="C408" i="7"/>
  <c r="B408" i="7"/>
  <c r="A408" i="7"/>
  <c r="D407" i="7"/>
  <c r="C407" i="7"/>
  <c r="B407" i="7"/>
  <c r="A407" i="7"/>
  <c r="D406" i="7"/>
  <c r="C406" i="7"/>
  <c r="B406" i="7"/>
  <c r="A406" i="7"/>
  <c r="D405" i="7"/>
  <c r="C405" i="7"/>
  <c r="B405" i="7"/>
  <c r="A405" i="7"/>
  <c r="D404" i="7"/>
  <c r="C404" i="7"/>
  <c r="B404" i="7"/>
  <c r="A404" i="7"/>
  <c r="D403" i="7"/>
  <c r="C403" i="7"/>
  <c r="B403" i="7"/>
  <c r="A403" i="7"/>
  <c r="D402" i="7"/>
  <c r="C402" i="7"/>
  <c r="B402" i="7"/>
  <c r="A402" i="7"/>
  <c r="D401" i="7"/>
  <c r="C401" i="7"/>
  <c r="B401" i="7"/>
  <c r="A401" i="7"/>
  <c r="D400" i="7"/>
  <c r="C400" i="7"/>
  <c r="B400" i="7"/>
  <c r="A400" i="7"/>
  <c r="D399" i="7"/>
  <c r="C399" i="7"/>
  <c r="B399" i="7"/>
  <c r="A399" i="7"/>
  <c r="D398" i="7"/>
  <c r="C398" i="7"/>
  <c r="B398" i="7"/>
  <c r="A398" i="7"/>
  <c r="D397" i="7"/>
  <c r="C397" i="7"/>
  <c r="B397" i="7"/>
  <c r="A397" i="7"/>
  <c r="D396" i="7"/>
  <c r="C396" i="7"/>
  <c r="B396" i="7"/>
  <c r="A396" i="7"/>
  <c r="D395" i="7"/>
  <c r="C395" i="7"/>
  <c r="B395" i="7"/>
  <c r="A395" i="7"/>
  <c r="D394" i="7"/>
  <c r="C394" i="7"/>
  <c r="B394" i="7"/>
  <c r="A394" i="7"/>
  <c r="D393" i="7"/>
  <c r="C393" i="7"/>
  <c r="B393" i="7"/>
  <c r="A393" i="7"/>
  <c r="D392" i="7"/>
  <c r="C392" i="7"/>
  <c r="B392" i="7"/>
  <c r="A392" i="7"/>
  <c r="D391" i="7"/>
  <c r="C391" i="7"/>
  <c r="B391" i="7"/>
  <c r="A391" i="7"/>
  <c r="D390" i="7"/>
  <c r="C390" i="7"/>
  <c r="B390" i="7"/>
  <c r="A390" i="7"/>
  <c r="D389" i="7"/>
  <c r="C389" i="7"/>
  <c r="B389" i="7"/>
  <c r="A389" i="7"/>
  <c r="D388" i="7"/>
  <c r="C388" i="7"/>
  <c r="B388" i="7"/>
  <c r="A388" i="7"/>
  <c r="D387" i="7"/>
  <c r="C387" i="7"/>
  <c r="B387" i="7"/>
  <c r="A387" i="7"/>
  <c r="D386" i="7"/>
  <c r="C386" i="7"/>
  <c r="B386" i="7"/>
  <c r="A386" i="7"/>
  <c r="D385" i="7"/>
  <c r="C385" i="7"/>
  <c r="B385" i="7"/>
  <c r="A385" i="7"/>
  <c r="D384" i="7"/>
  <c r="C384" i="7"/>
  <c r="B384" i="7"/>
  <c r="A384" i="7"/>
  <c r="D383" i="7"/>
  <c r="C383" i="7"/>
  <c r="B383" i="7"/>
  <c r="A383" i="7"/>
  <c r="D382" i="7"/>
  <c r="C382" i="7"/>
  <c r="B382" i="7"/>
  <c r="A382" i="7"/>
  <c r="D381" i="7"/>
  <c r="C381" i="7"/>
  <c r="B381" i="7"/>
  <c r="A381" i="7"/>
  <c r="D380" i="7"/>
  <c r="C380" i="7"/>
  <c r="B380" i="7"/>
  <c r="A380" i="7"/>
  <c r="D379" i="7"/>
  <c r="C379" i="7"/>
  <c r="B379" i="7"/>
  <c r="A379" i="7"/>
  <c r="D378" i="7"/>
  <c r="C378" i="7"/>
  <c r="B378" i="7"/>
  <c r="A378" i="7"/>
  <c r="D377" i="7"/>
  <c r="C377" i="7"/>
  <c r="B377" i="7"/>
  <c r="A377" i="7"/>
  <c r="D376" i="7"/>
  <c r="C376" i="7"/>
  <c r="B376" i="7"/>
  <c r="A376" i="7"/>
  <c r="D375" i="7"/>
  <c r="C375" i="7"/>
  <c r="B375" i="7"/>
  <c r="A375" i="7"/>
  <c r="D374" i="7"/>
  <c r="C374" i="7"/>
  <c r="B374" i="7"/>
  <c r="A374" i="7"/>
  <c r="D373" i="7"/>
  <c r="C373" i="7"/>
  <c r="B373" i="7"/>
  <c r="A373" i="7"/>
  <c r="D372" i="7"/>
  <c r="C372" i="7"/>
  <c r="B372" i="7"/>
  <c r="A372" i="7"/>
  <c r="D371" i="7"/>
  <c r="C371" i="7"/>
  <c r="B371" i="7"/>
  <c r="A371" i="7"/>
  <c r="D370" i="7"/>
  <c r="C370" i="7"/>
  <c r="B370" i="7"/>
  <c r="A370" i="7"/>
  <c r="D369" i="7"/>
  <c r="C369" i="7"/>
  <c r="B369" i="7"/>
  <c r="A369" i="7"/>
  <c r="D368" i="7"/>
  <c r="C368" i="7"/>
  <c r="B368" i="7"/>
  <c r="A368" i="7"/>
  <c r="D367" i="7"/>
  <c r="C367" i="7"/>
  <c r="B367" i="7"/>
  <c r="A367" i="7"/>
  <c r="D366" i="7"/>
  <c r="C366" i="7"/>
  <c r="B366" i="7"/>
  <c r="A366" i="7"/>
  <c r="D365" i="7"/>
  <c r="C365" i="7"/>
  <c r="B365" i="7"/>
  <c r="A365" i="7"/>
  <c r="D364" i="7"/>
  <c r="C364" i="7"/>
  <c r="B364" i="7"/>
  <c r="A364" i="7"/>
  <c r="D363" i="7"/>
  <c r="C363" i="7"/>
  <c r="B363" i="7"/>
  <c r="A363" i="7"/>
  <c r="D362" i="7"/>
  <c r="C362" i="7"/>
  <c r="B362" i="7"/>
  <c r="A362" i="7"/>
  <c r="D361" i="7"/>
  <c r="C361" i="7"/>
  <c r="B361" i="7"/>
  <c r="A361" i="7"/>
  <c r="D360" i="7"/>
  <c r="C360" i="7"/>
  <c r="B360" i="7"/>
  <c r="A360" i="7"/>
  <c r="D359" i="7"/>
  <c r="C359" i="7"/>
  <c r="B359" i="7"/>
  <c r="A359" i="7"/>
  <c r="D358" i="7"/>
  <c r="C358" i="7"/>
  <c r="B358" i="7"/>
  <c r="A358" i="7"/>
  <c r="D357" i="7"/>
  <c r="C357" i="7"/>
  <c r="B357" i="7"/>
  <c r="A357" i="7"/>
  <c r="D356" i="7"/>
  <c r="C356" i="7"/>
  <c r="B356" i="7"/>
  <c r="A356" i="7"/>
  <c r="D355" i="7"/>
  <c r="C355" i="7"/>
  <c r="B355" i="7"/>
  <c r="A355" i="7"/>
  <c r="D354" i="7"/>
  <c r="C354" i="7"/>
  <c r="B354" i="7"/>
  <c r="A354" i="7"/>
  <c r="D353" i="7"/>
  <c r="C353" i="7"/>
  <c r="B353" i="7"/>
  <c r="A353" i="7"/>
  <c r="D352" i="7"/>
  <c r="C352" i="7"/>
  <c r="B352" i="7"/>
  <c r="A352" i="7"/>
  <c r="D351" i="7"/>
  <c r="C351" i="7"/>
  <c r="B351" i="7"/>
  <c r="A351" i="7"/>
  <c r="D350" i="7"/>
  <c r="C350" i="7"/>
  <c r="B350" i="7"/>
  <c r="A350" i="7"/>
  <c r="D349" i="7"/>
  <c r="C349" i="7"/>
  <c r="B349" i="7"/>
  <c r="A349" i="7"/>
  <c r="D348" i="7"/>
  <c r="C348" i="7"/>
  <c r="B348" i="7"/>
  <c r="A348" i="7"/>
  <c r="D347" i="7"/>
  <c r="C347" i="7"/>
  <c r="B347" i="7"/>
  <c r="A347" i="7"/>
  <c r="D346" i="7"/>
  <c r="C346" i="7"/>
  <c r="B346" i="7"/>
  <c r="A346" i="7"/>
  <c r="D345" i="7"/>
  <c r="C345" i="7"/>
  <c r="B345" i="7"/>
  <c r="A345" i="7"/>
  <c r="D344" i="7"/>
  <c r="C344" i="7"/>
  <c r="B344" i="7"/>
  <c r="A344" i="7"/>
  <c r="D343" i="7"/>
  <c r="C343" i="7"/>
  <c r="B343" i="7"/>
  <c r="A343" i="7"/>
  <c r="D342" i="7"/>
  <c r="C342" i="7"/>
  <c r="B342" i="7"/>
  <c r="A342" i="7"/>
  <c r="D341" i="7"/>
  <c r="C341" i="7"/>
  <c r="B341" i="7"/>
  <c r="A341" i="7"/>
  <c r="D340" i="7"/>
  <c r="C340" i="7"/>
  <c r="B340" i="7"/>
  <c r="A340" i="7"/>
  <c r="D339" i="7"/>
  <c r="C339" i="7"/>
  <c r="B339" i="7"/>
  <c r="A339" i="7"/>
  <c r="D338" i="7"/>
  <c r="C338" i="7"/>
  <c r="B338" i="7"/>
  <c r="A338" i="7"/>
  <c r="D337" i="7"/>
  <c r="C337" i="7"/>
  <c r="B337" i="7"/>
  <c r="A337" i="7"/>
  <c r="D336" i="7"/>
  <c r="C336" i="7"/>
  <c r="B336" i="7"/>
  <c r="A336" i="7"/>
  <c r="D335" i="7"/>
  <c r="C335" i="7"/>
  <c r="B335" i="7"/>
  <c r="A335" i="7"/>
  <c r="D334" i="7"/>
  <c r="C334" i="7"/>
  <c r="B334" i="7"/>
  <c r="A334" i="7"/>
  <c r="D333" i="7"/>
  <c r="C333" i="7"/>
  <c r="B333" i="7"/>
  <c r="A333" i="7"/>
  <c r="D332" i="7"/>
  <c r="C332" i="7"/>
  <c r="B332" i="7"/>
  <c r="A332" i="7"/>
  <c r="D331" i="7"/>
  <c r="C331" i="7"/>
  <c r="B331" i="7"/>
  <c r="A331" i="7"/>
  <c r="D330" i="7"/>
  <c r="C330" i="7"/>
  <c r="B330" i="7"/>
  <c r="A330" i="7"/>
  <c r="D329" i="7"/>
  <c r="C329" i="7"/>
  <c r="B329" i="7"/>
  <c r="A329" i="7"/>
  <c r="D328" i="7"/>
  <c r="C328" i="7"/>
  <c r="B328" i="7"/>
  <c r="A328" i="7"/>
  <c r="D327" i="7"/>
  <c r="C327" i="7"/>
  <c r="B327" i="7"/>
  <c r="A327" i="7"/>
  <c r="D326" i="7"/>
  <c r="C326" i="7"/>
  <c r="B326" i="7"/>
  <c r="A326" i="7"/>
  <c r="D325" i="7"/>
  <c r="C325" i="7"/>
  <c r="B325" i="7"/>
  <c r="A325" i="7"/>
  <c r="D324" i="7"/>
  <c r="C324" i="7"/>
  <c r="B324" i="7"/>
  <c r="A324" i="7"/>
  <c r="D323" i="7"/>
  <c r="C323" i="7"/>
  <c r="B323" i="7"/>
  <c r="A323" i="7"/>
  <c r="D322" i="7"/>
  <c r="C322" i="7"/>
  <c r="B322" i="7"/>
  <c r="A322" i="7"/>
  <c r="D321" i="7"/>
  <c r="C321" i="7"/>
  <c r="B321" i="7"/>
  <c r="A321" i="7"/>
  <c r="D320" i="7"/>
  <c r="C320" i="7"/>
  <c r="B320" i="7"/>
  <c r="A320" i="7"/>
  <c r="D319" i="7"/>
  <c r="C319" i="7"/>
  <c r="B319" i="7"/>
  <c r="A319" i="7"/>
  <c r="D318" i="7"/>
  <c r="C318" i="7"/>
  <c r="B318" i="7"/>
  <c r="A318" i="7"/>
  <c r="D317" i="7"/>
  <c r="C317" i="7"/>
  <c r="B317" i="7"/>
  <c r="A317" i="7"/>
  <c r="D316" i="7"/>
  <c r="C316" i="7"/>
  <c r="B316" i="7"/>
  <c r="A316" i="7"/>
  <c r="D315" i="7"/>
  <c r="C315" i="7"/>
  <c r="B315" i="7"/>
  <c r="A315" i="7"/>
  <c r="D314" i="7"/>
  <c r="C314" i="7"/>
  <c r="B314" i="7"/>
  <c r="A314" i="7"/>
  <c r="D313" i="7"/>
  <c r="C313" i="7"/>
  <c r="B313" i="7"/>
  <c r="A313" i="7"/>
  <c r="D312" i="7"/>
  <c r="C312" i="7"/>
  <c r="B312" i="7"/>
  <c r="A312" i="7"/>
  <c r="D311" i="7"/>
  <c r="C311" i="7"/>
  <c r="B311" i="7"/>
  <c r="A311" i="7"/>
  <c r="D310" i="7"/>
  <c r="C310" i="7"/>
  <c r="B310" i="7"/>
  <c r="A310" i="7"/>
  <c r="D309" i="7"/>
  <c r="C309" i="7"/>
  <c r="B309" i="7"/>
  <c r="A309" i="7"/>
  <c r="D308" i="7"/>
  <c r="C308" i="7"/>
  <c r="B308" i="7"/>
  <c r="A308" i="7"/>
  <c r="D307" i="7"/>
  <c r="C307" i="7"/>
  <c r="B307" i="7"/>
  <c r="A307" i="7"/>
  <c r="D306" i="7"/>
  <c r="C306" i="7"/>
  <c r="B306" i="7"/>
  <c r="A306" i="7"/>
  <c r="D305" i="7"/>
  <c r="C305" i="7"/>
  <c r="B305" i="7"/>
  <c r="A305" i="7"/>
  <c r="D304" i="7"/>
  <c r="C304" i="7"/>
  <c r="B304" i="7"/>
  <c r="A304" i="7"/>
  <c r="D303" i="7"/>
  <c r="C303" i="7"/>
  <c r="B303" i="7"/>
  <c r="A303" i="7"/>
  <c r="D302" i="7"/>
  <c r="C302" i="7"/>
  <c r="B302" i="7"/>
  <c r="A302" i="7"/>
  <c r="D301" i="7"/>
  <c r="C301" i="7"/>
  <c r="B301" i="7"/>
  <c r="A301" i="7"/>
  <c r="D300" i="7"/>
  <c r="C300" i="7"/>
  <c r="B300" i="7"/>
  <c r="A300" i="7"/>
  <c r="D299" i="7"/>
  <c r="C299" i="7"/>
  <c r="B299" i="7"/>
  <c r="A299" i="7"/>
  <c r="D298" i="7"/>
  <c r="C298" i="7"/>
  <c r="B298" i="7"/>
  <c r="A298" i="7"/>
  <c r="D297" i="7"/>
  <c r="C297" i="7"/>
  <c r="B297" i="7"/>
  <c r="A297" i="7"/>
  <c r="D296" i="7"/>
  <c r="C296" i="7"/>
  <c r="B296" i="7"/>
  <c r="A296" i="7"/>
  <c r="D295" i="7"/>
  <c r="C295" i="7"/>
  <c r="B295" i="7"/>
  <c r="A295" i="7"/>
  <c r="D294" i="7"/>
  <c r="C294" i="7"/>
  <c r="B294" i="7"/>
  <c r="A294" i="7"/>
  <c r="D293" i="7"/>
  <c r="C293" i="7"/>
  <c r="B293" i="7"/>
  <c r="A293" i="7"/>
  <c r="D292" i="7"/>
  <c r="C292" i="7"/>
  <c r="B292" i="7"/>
  <c r="A292" i="7"/>
  <c r="D291" i="7"/>
  <c r="C291" i="7"/>
  <c r="B291" i="7"/>
  <c r="A291" i="7"/>
  <c r="D290" i="7"/>
  <c r="C290" i="7"/>
  <c r="B290" i="7"/>
  <c r="A290" i="7"/>
  <c r="D289" i="7"/>
  <c r="C289" i="7"/>
  <c r="B289" i="7"/>
  <c r="A289" i="7"/>
  <c r="D288" i="7"/>
  <c r="C288" i="7"/>
  <c r="B288" i="7"/>
  <c r="A288" i="7"/>
  <c r="D287" i="7"/>
  <c r="C287" i="7"/>
  <c r="B287" i="7"/>
  <c r="A287" i="7"/>
  <c r="D286" i="7"/>
  <c r="C286" i="7"/>
  <c r="B286" i="7"/>
  <c r="A286" i="7"/>
  <c r="D285" i="7"/>
  <c r="C285" i="7"/>
  <c r="B285" i="7"/>
  <c r="A285" i="7"/>
  <c r="D284" i="7"/>
  <c r="C284" i="7"/>
  <c r="B284" i="7"/>
  <c r="A284" i="7"/>
  <c r="D283" i="7"/>
  <c r="C283" i="7"/>
  <c r="B283" i="7"/>
  <c r="A283" i="7"/>
  <c r="D282" i="7"/>
  <c r="C282" i="7"/>
  <c r="B282" i="7"/>
  <c r="A282" i="7"/>
  <c r="D281" i="7"/>
  <c r="C281" i="7"/>
  <c r="B281" i="7"/>
  <c r="A281" i="7"/>
  <c r="D280" i="7"/>
  <c r="C280" i="7"/>
  <c r="B280" i="7"/>
  <c r="A280" i="7"/>
  <c r="D279" i="7"/>
  <c r="C279" i="7"/>
  <c r="B279" i="7"/>
  <c r="A279" i="7"/>
  <c r="D278" i="7"/>
  <c r="C278" i="7"/>
  <c r="B278" i="7"/>
  <c r="A278" i="7"/>
  <c r="D277" i="7"/>
  <c r="C277" i="7"/>
  <c r="B277" i="7"/>
  <c r="A277" i="7"/>
  <c r="D276" i="7"/>
  <c r="C276" i="7"/>
  <c r="B276" i="7"/>
  <c r="A276" i="7"/>
  <c r="D275" i="7"/>
  <c r="C275" i="7"/>
  <c r="B275" i="7"/>
  <c r="A275" i="7"/>
  <c r="D274" i="7"/>
  <c r="C274" i="7"/>
  <c r="B274" i="7"/>
  <c r="A274" i="7"/>
  <c r="D273" i="7"/>
  <c r="C273" i="7"/>
  <c r="B273" i="7"/>
  <c r="A273" i="7"/>
  <c r="D272" i="7"/>
  <c r="C272" i="7"/>
  <c r="B272" i="7"/>
  <c r="A272" i="7"/>
  <c r="D271" i="7"/>
  <c r="C271" i="7"/>
  <c r="B271" i="7"/>
  <c r="A271" i="7"/>
  <c r="D270" i="7"/>
  <c r="C270" i="7"/>
  <c r="B270" i="7"/>
  <c r="A270" i="7"/>
  <c r="D269" i="7"/>
  <c r="C269" i="7"/>
  <c r="B269" i="7"/>
  <c r="A269" i="7"/>
  <c r="D268" i="7"/>
  <c r="C268" i="7"/>
  <c r="B268" i="7"/>
  <c r="A268" i="7"/>
  <c r="D267" i="7"/>
  <c r="C267" i="7"/>
  <c r="B267" i="7"/>
  <c r="A267" i="7"/>
  <c r="D266" i="7"/>
  <c r="C266" i="7"/>
  <c r="B266" i="7"/>
  <c r="A266" i="7"/>
  <c r="D265" i="7"/>
  <c r="C265" i="7"/>
  <c r="B265" i="7"/>
  <c r="A265" i="7"/>
  <c r="D264" i="7"/>
  <c r="C264" i="7"/>
  <c r="B264" i="7"/>
  <c r="A264" i="7"/>
  <c r="D263" i="7"/>
  <c r="C263" i="7"/>
  <c r="B263" i="7"/>
  <c r="A263" i="7"/>
  <c r="D262" i="7"/>
  <c r="C262" i="7"/>
  <c r="B262" i="7"/>
  <c r="A262" i="7"/>
  <c r="D261" i="7"/>
  <c r="C261" i="7"/>
  <c r="B261" i="7"/>
  <c r="A261" i="7"/>
  <c r="D260" i="7"/>
  <c r="C260" i="7"/>
  <c r="B260" i="7"/>
  <c r="A260" i="7"/>
  <c r="D259" i="7"/>
  <c r="C259" i="7"/>
  <c r="B259" i="7"/>
  <c r="A259" i="7"/>
  <c r="D258" i="7"/>
  <c r="C258" i="7"/>
  <c r="B258" i="7"/>
  <c r="A258" i="7"/>
  <c r="D257" i="7"/>
  <c r="C257" i="7"/>
  <c r="B257" i="7"/>
  <c r="A257" i="7"/>
  <c r="D256" i="7"/>
  <c r="C256" i="7"/>
  <c r="B256" i="7"/>
  <c r="A256" i="7"/>
  <c r="D255" i="7"/>
  <c r="C255" i="7"/>
  <c r="B255" i="7"/>
  <c r="A255" i="7"/>
  <c r="D254" i="7"/>
  <c r="C254" i="7"/>
  <c r="B254" i="7"/>
  <c r="A254" i="7"/>
  <c r="D253" i="7"/>
  <c r="C253" i="7"/>
  <c r="B253" i="7"/>
  <c r="A253" i="7"/>
  <c r="D252" i="7"/>
  <c r="C252" i="7"/>
  <c r="B252" i="7"/>
  <c r="A252" i="7"/>
  <c r="D251" i="7"/>
  <c r="C251" i="7"/>
  <c r="B251" i="7"/>
  <c r="A251" i="7"/>
  <c r="D250" i="7"/>
  <c r="C250" i="7"/>
  <c r="B250" i="7"/>
  <c r="A250" i="7"/>
  <c r="D249" i="7"/>
  <c r="C249" i="7"/>
  <c r="B249" i="7"/>
  <c r="A249" i="7"/>
  <c r="D248" i="7"/>
  <c r="C248" i="7"/>
  <c r="B248" i="7"/>
  <c r="A248" i="7"/>
  <c r="D247" i="7"/>
  <c r="C247" i="7"/>
  <c r="B247" i="7"/>
  <c r="A247" i="7"/>
  <c r="D246" i="7"/>
  <c r="C246" i="7"/>
  <c r="B246" i="7"/>
  <c r="A246" i="7"/>
  <c r="D245" i="7"/>
  <c r="C245" i="7"/>
  <c r="B245" i="7"/>
  <c r="A245" i="7"/>
  <c r="D244" i="7"/>
  <c r="C244" i="7"/>
  <c r="B244" i="7"/>
  <c r="A244" i="7"/>
  <c r="D243" i="7"/>
  <c r="C243" i="7"/>
  <c r="B243" i="7"/>
  <c r="A243" i="7"/>
  <c r="D242" i="7"/>
  <c r="C242" i="7"/>
  <c r="B242" i="7"/>
  <c r="A242" i="7"/>
  <c r="D241" i="7"/>
  <c r="C241" i="7"/>
  <c r="B241" i="7"/>
  <c r="A241" i="7"/>
  <c r="D240" i="7"/>
  <c r="C240" i="7"/>
  <c r="B240" i="7"/>
  <c r="A240" i="7"/>
  <c r="D239" i="7"/>
  <c r="C239" i="7"/>
  <c r="B239" i="7"/>
  <c r="A239" i="7"/>
  <c r="D238" i="7"/>
  <c r="C238" i="7"/>
  <c r="B238" i="7"/>
  <c r="A238" i="7"/>
  <c r="D237" i="7"/>
  <c r="C237" i="7"/>
  <c r="B237" i="7"/>
  <c r="A237" i="7"/>
  <c r="D236" i="7"/>
  <c r="C236" i="7"/>
  <c r="B236" i="7"/>
  <c r="A236" i="7"/>
  <c r="D235" i="7"/>
  <c r="C235" i="7"/>
  <c r="B235" i="7"/>
  <c r="A235" i="7"/>
  <c r="D234" i="7"/>
  <c r="C234" i="7"/>
  <c r="B234" i="7"/>
  <c r="A234" i="7"/>
  <c r="D233" i="7"/>
  <c r="C233" i="7"/>
  <c r="B233" i="7"/>
  <c r="A233" i="7"/>
  <c r="D232" i="7"/>
  <c r="C232" i="7"/>
  <c r="B232" i="7"/>
  <c r="A232" i="7"/>
  <c r="D231" i="7"/>
  <c r="C231" i="7"/>
  <c r="B231" i="7"/>
  <c r="A231" i="7"/>
  <c r="D230" i="7"/>
  <c r="C230" i="7"/>
  <c r="B230" i="7"/>
  <c r="A230" i="7"/>
  <c r="D229" i="7"/>
  <c r="C229" i="7"/>
  <c r="B229" i="7"/>
  <c r="A229" i="7"/>
  <c r="D228" i="7"/>
  <c r="C228" i="7"/>
  <c r="B228" i="7"/>
  <c r="A228" i="7"/>
  <c r="D227" i="7"/>
  <c r="C227" i="7"/>
  <c r="B227" i="7"/>
  <c r="A227" i="7"/>
  <c r="D226" i="7"/>
  <c r="C226" i="7"/>
  <c r="B226" i="7"/>
  <c r="A226" i="7"/>
  <c r="D225" i="7"/>
  <c r="C225" i="7"/>
  <c r="B225" i="7"/>
  <c r="A225" i="7"/>
  <c r="D224" i="7"/>
  <c r="C224" i="7"/>
  <c r="B224" i="7"/>
  <c r="A224" i="7"/>
  <c r="D223" i="7"/>
  <c r="C223" i="7"/>
  <c r="B223" i="7"/>
  <c r="A223" i="7"/>
  <c r="D222" i="7"/>
  <c r="C222" i="7"/>
  <c r="B222" i="7"/>
  <c r="A222" i="7"/>
  <c r="D221" i="7"/>
  <c r="C221" i="7"/>
  <c r="B221" i="7"/>
  <c r="A221" i="7"/>
  <c r="D220" i="7"/>
  <c r="C220" i="7"/>
  <c r="B220" i="7"/>
  <c r="A220" i="7"/>
  <c r="D219" i="7"/>
  <c r="C219" i="7"/>
  <c r="B219" i="7"/>
  <c r="A219" i="7"/>
  <c r="D218" i="7"/>
  <c r="C218" i="7"/>
  <c r="B218" i="7"/>
  <c r="A218" i="7"/>
  <c r="D217" i="7"/>
  <c r="C217" i="7"/>
  <c r="B217" i="7"/>
  <c r="A217" i="7"/>
  <c r="D216" i="7"/>
  <c r="C216" i="7"/>
  <c r="B216" i="7"/>
  <c r="A216" i="7"/>
  <c r="D215" i="7"/>
  <c r="C215" i="7"/>
  <c r="B215" i="7"/>
  <c r="A215" i="7"/>
  <c r="D214" i="7"/>
  <c r="C214" i="7"/>
  <c r="B214" i="7"/>
  <c r="A214" i="7"/>
  <c r="D213" i="7"/>
  <c r="C213" i="7"/>
  <c r="B213" i="7"/>
  <c r="A213" i="7"/>
  <c r="D212" i="7"/>
  <c r="C212" i="7"/>
  <c r="B212" i="7"/>
  <c r="A212" i="7"/>
  <c r="D211" i="7"/>
  <c r="C211" i="7"/>
  <c r="B211" i="7"/>
  <c r="A211" i="7"/>
  <c r="D210" i="7"/>
  <c r="C210" i="7"/>
  <c r="B210" i="7"/>
  <c r="A210" i="7"/>
  <c r="D209" i="7"/>
  <c r="C209" i="7"/>
  <c r="B209" i="7"/>
  <c r="A209" i="7"/>
  <c r="D208" i="7"/>
  <c r="C208" i="7"/>
  <c r="B208" i="7"/>
  <c r="A208" i="7"/>
  <c r="D207" i="7"/>
  <c r="C207" i="7"/>
  <c r="B207" i="7"/>
  <c r="A207" i="7"/>
  <c r="D206" i="7"/>
  <c r="C206" i="7"/>
  <c r="B206" i="7"/>
  <c r="A206" i="7"/>
  <c r="D205" i="7"/>
  <c r="C205" i="7"/>
  <c r="B205" i="7"/>
  <c r="A205" i="7"/>
  <c r="D204" i="7"/>
  <c r="C204" i="7"/>
  <c r="B204" i="7"/>
  <c r="A204" i="7"/>
  <c r="D203" i="7"/>
  <c r="C203" i="7"/>
  <c r="B203" i="7"/>
  <c r="A203" i="7"/>
  <c r="D202" i="7"/>
  <c r="C202" i="7"/>
  <c r="B202" i="7"/>
  <c r="A202" i="7"/>
  <c r="D201" i="7"/>
  <c r="C201" i="7"/>
  <c r="B201" i="7"/>
  <c r="A201" i="7"/>
  <c r="D200" i="7"/>
  <c r="C200" i="7"/>
  <c r="B200" i="7"/>
  <c r="A200" i="7"/>
  <c r="D199" i="7"/>
  <c r="C199" i="7"/>
  <c r="B199" i="7"/>
  <c r="A199" i="7"/>
  <c r="D198" i="7"/>
  <c r="C198" i="7"/>
  <c r="B198" i="7"/>
  <c r="A198" i="7"/>
  <c r="D197" i="7"/>
  <c r="C197" i="7"/>
  <c r="B197" i="7"/>
  <c r="A197" i="7"/>
  <c r="D196" i="7"/>
  <c r="C196" i="7"/>
  <c r="B196" i="7"/>
  <c r="A196" i="7"/>
  <c r="D195" i="7"/>
  <c r="C195" i="7"/>
  <c r="B195" i="7"/>
  <c r="A195" i="7"/>
  <c r="D194" i="7"/>
  <c r="C194" i="7"/>
  <c r="B194" i="7"/>
  <c r="A194" i="7"/>
  <c r="D193" i="7"/>
  <c r="C193" i="7"/>
  <c r="B193" i="7"/>
  <c r="A193" i="7"/>
  <c r="D192" i="7"/>
  <c r="C192" i="7"/>
  <c r="B192" i="7"/>
  <c r="A192" i="7"/>
  <c r="D191" i="7"/>
  <c r="C191" i="7"/>
  <c r="B191" i="7"/>
  <c r="A191" i="7"/>
  <c r="D190" i="7"/>
  <c r="C190" i="7"/>
  <c r="B190" i="7"/>
  <c r="A190" i="7"/>
  <c r="D189" i="7"/>
  <c r="C189" i="7"/>
  <c r="B189" i="7"/>
  <c r="A189" i="7"/>
  <c r="D188" i="7"/>
  <c r="C188" i="7"/>
  <c r="B188" i="7"/>
  <c r="A188" i="7"/>
  <c r="D187" i="7"/>
  <c r="C187" i="7"/>
  <c r="B187" i="7"/>
  <c r="A187" i="7"/>
  <c r="D186" i="7"/>
  <c r="C186" i="7"/>
  <c r="B186" i="7"/>
  <c r="A186" i="7"/>
  <c r="D185" i="7"/>
  <c r="C185" i="7"/>
  <c r="B185" i="7"/>
  <c r="A185" i="7"/>
  <c r="D184" i="7"/>
  <c r="C184" i="7"/>
  <c r="B184" i="7"/>
  <c r="A184" i="7"/>
  <c r="D183" i="7"/>
  <c r="C183" i="7"/>
  <c r="B183" i="7"/>
  <c r="A183" i="7"/>
  <c r="D182" i="7"/>
  <c r="C182" i="7"/>
  <c r="B182" i="7"/>
  <c r="A182" i="7"/>
  <c r="D181" i="7"/>
  <c r="C181" i="7"/>
  <c r="B181" i="7"/>
  <c r="A181" i="7"/>
  <c r="D180" i="7"/>
  <c r="C180" i="7"/>
  <c r="B180" i="7"/>
  <c r="A180" i="7"/>
  <c r="D179" i="7"/>
  <c r="C179" i="7"/>
  <c r="B179" i="7"/>
  <c r="A179" i="7"/>
  <c r="D178" i="7"/>
  <c r="C178" i="7"/>
  <c r="B178" i="7"/>
  <c r="A178" i="7"/>
  <c r="D177" i="7"/>
  <c r="C177" i="7"/>
  <c r="B177" i="7"/>
  <c r="A177" i="7"/>
  <c r="D176" i="7"/>
  <c r="C176" i="7"/>
  <c r="B176" i="7"/>
  <c r="A176" i="7"/>
  <c r="D175" i="7"/>
  <c r="C175" i="7"/>
  <c r="B175" i="7"/>
  <c r="A175" i="7"/>
  <c r="D174" i="7"/>
  <c r="C174" i="7"/>
  <c r="B174" i="7"/>
  <c r="A174" i="7"/>
  <c r="D173" i="7"/>
  <c r="C173" i="7"/>
  <c r="B173" i="7"/>
  <c r="A173" i="7"/>
  <c r="D172" i="7"/>
  <c r="C172" i="7"/>
  <c r="B172" i="7"/>
  <c r="A172" i="7"/>
  <c r="D171" i="7"/>
  <c r="C171" i="7"/>
  <c r="B171" i="7"/>
  <c r="A171" i="7"/>
  <c r="D170" i="7"/>
  <c r="C170" i="7"/>
  <c r="B170" i="7"/>
  <c r="A170" i="7"/>
  <c r="D169" i="7"/>
  <c r="C169" i="7"/>
  <c r="B169" i="7"/>
  <c r="A169" i="7"/>
  <c r="D168" i="7"/>
  <c r="C168" i="7"/>
  <c r="B168" i="7"/>
  <c r="A168" i="7"/>
  <c r="D167" i="7"/>
  <c r="C167" i="7"/>
  <c r="B167" i="7"/>
  <c r="A167" i="7"/>
  <c r="D166" i="7"/>
  <c r="C166" i="7"/>
  <c r="B166" i="7"/>
  <c r="A166" i="7"/>
  <c r="D165" i="7"/>
  <c r="C165" i="7"/>
  <c r="B165" i="7"/>
  <c r="A165" i="7"/>
  <c r="D164" i="7"/>
  <c r="C164" i="7"/>
  <c r="B164" i="7"/>
  <c r="A164" i="7"/>
  <c r="D163" i="7"/>
  <c r="C163" i="7"/>
  <c r="B163" i="7"/>
  <c r="A163" i="7"/>
  <c r="D162" i="7"/>
  <c r="C162" i="7"/>
  <c r="B162" i="7"/>
  <c r="A162" i="7"/>
  <c r="D161" i="7"/>
  <c r="C161" i="7"/>
  <c r="B161" i="7"/>
  <c r="A161" i="7"/>
  <c r="D160" i="7"/>
  <c r="C160" i="7"/>
  <c r="B160" i="7"/>
  <c r="A160" i="7"/>
  <c r="D159" i="7"/>
  <c r="C159" i="7"/>
  <c r="B159" i="7"/>
  <c r="A159" i="7"/>
  <c r="D158" i="7"/>
  <c r="C158" i="7"/>
  <c r="B158" i="7"/>
  <c r="A158" i="7"/>
  <c r="D157" i="7"/>
  <c r="C157" i="7"/>
  <c r="B157" i="7"/>
  <c r="A157" i="7"/>
  <c r="D156" i="7"/>
  <c r="C156" i="7"/>
  <c r="B156" i="7"/>
  <c r="A156" i="7"/>
  <c r="D155" i="7"/>
  <c r="C155" i="7"/>
  <c r="B155" i="7"/>
  <c r="A155" i="7"/>
  <c r="D154" i="7"/>
  <c r="C154" i="7"/>
  <c r="B154" i="7"/>
  <c r="A154" i="7"/>
  <c r="D153" i="7"/>
  <c r="C153" i="7"/>
  <c r="B153" i="7"/>
  <c r="A153" i="7"/>
  <c r="D152" i="7"/>
  <c r="C152" i="7"/>
  <c r="B152" i="7"/>
  <c r="A152" i="7"/>
  <c r="D151" i="7"/>
  <c r="C151" i="7"/>
  <c r="B151" i="7"/>
  <c r="A151" i="7"/>
  <c r="D150" i="7"/>
  <c r="C150" i="7"/>
  <c r="B150" i="7"/>
  <c r="A150" i="7"/>
  <c r="D149" i="7"/>
  <c r="C149" i="7"/>
  <c r="B149" i="7"/>
  <c r="A149" i="7"/>
  <c r="D148" i="7"/>
  <c r="C148" i="7"/>
  <c r="B148" i="7"/>
  <c r="A148" i="7"/>
  <c r="D147" i="7"/>
  <c r="C147" i="7"/>
  <c r="B147" i="7"/>
  <c r="A147" i="7"/>
  <c r="D146" i="7"/>
  <c r="C146" i="7"/>
  <c r="B146" i="7"/>
  <c r="A146" i="7"/>
  <c r="D145" i="7"/>
  <c r="C145" i="7"/>
  <c r="B145" i="7"/>
  <c r="A145" i="7"/>
  <c r="D144" i="7"/>
  <c r="C144" i="7"/>
  <c r="B144" i="7"/>
  <c r="A144" i="7"/>
  <c r="D143" i="7"/>
  <c r="C143" i="7"/>
  <c r="B143" i="7"/>
  <c r="A143" i="7"/>
  <c r="D142" i="7"/>
  <c r="C142" i="7"/>
  <c r="B142" i="7"/>
  <c r="A142" i="7"/>
  <c r="D141" i="7"/>
  <c r="C141" i="7"/>
  <c r="B141" i="7"/>
  <c r="A141" i="7"/>
  <c r="D140" i="7"/>
  <c r="C140" i="7"/>
  <c r="B140" i="7"/>
  <c r="A140" i="7"/>
  <c r="D139" i="7"/>
  <c r="C139" i="7"/>
  <c r="B139" i="7"/>
  <c r="A139" i="7"/>
  <c r="D138" i="7"/>
  <c r="C138" i="7"/>
  <c r="B138" i="7"/>
  <c r="A138" i="7"/>
  <c r="D137" i="7"/>
  <c r="C137" i="7"/>
  <c r="B137" i="7"/>
  <c r="A137" i="7"/>
  <c r="D136" i="7"/>
  <c r="C136" i="7"/>
  <c r="B136" i="7"/>
  <c r="A136" i="7"/>
  <c r="D135" i="7"/>
  <c r="C135" i="7"/>
  <c r="B135" i="7"/>
  <c r="A135" i="7"/>
  <c r="D134" i="7"/>
  <c r="C134" i="7"/>
  <c r="B134" i="7"/>
  <c r="A134" i="7"/>
  <c r="D133" i="7"/>
  <c r="C133" i="7"/>
  <c r="B133" i="7"/>
  <c r="A133" i="7"/>
  <c r="D132" i="7"/>
  <c r="C132" i="7"/>
  <c r="B132" i="7"/>
  <c r="A132" i="7"/>
  <c r="D131" i="7"/>
  <c r="C131" i="7"/>
  <c r="B131" i="7"/>
  <c r="A131" i="7"/>
  <c r="D130" i="7"/>
  <c r="C130" i="7"/>
  <c r="B130" i="7"/>
  <c r="A130" i="7"/>
  <c r="D129" i="7"/>
  <c r="C129" i="7"/>
  <c r="B129" i="7"/>
  <c r="A129" i="7"/>
  <c r="D128" i="7"/>
  <c r="C128" i="7"/>
  <c r="B128" i="7"/>
  <c r="A128" i="7"/>
  <c r="D127" i="7"/>
  <c r="C127" i="7"/>
  <c r="B127" i="7"/>
  <c r="A127" i="7"/>
  <c r="D126" i="7"/>
  <c r="C126" i="7"/>
  <c r="B126" i="7"/>
  <c r="A126" i="7"/>
  <c r="D125" i="7"/>
  <c r="C125" i="7"/>
  <c r="B125" i="7"/>
  <c r="A125" i="7"/>
  <c r="D124" i="7"/>
  <c r="C124" i="7"/>
  <c r="B124" i="7"/>
  <c r="A124" i="7"/>
  <c r="D123" i="7"/>
  <c r="C123" i="7"/>
  <c r="B123" i="7"/>
  <c r="A123" i="7"/>
  <c r="D122" i="7"/>
  <c r="C122" i="7"/>
  <c r="B122" i="7"/>
  <c r="A122" i="7"/>
  <c r="D121" i="7"/>
  <c r="C121" i="7"/>
  <c r="B121" i="7"/>
  <c r="A121" i="7"/>
  <c r="D120" i="7"/>
  <c r="C120" i="7"/>
  <c r="B120" i="7"/>
  <c r="A120" i="7"/>
  <c r="D119" i="7"/>
  <c r="C119" i="7"/>
  <c r="B119" i="7"/>
  <c r="A119" i="7"/>
  <c r="D118" i="7"/>
  <c r="C118" i="7"/>
  <c r="B118" i="7"/>
  <c r="A118" i="7"/>
  <c r="D117" i="7"/>
  <c r="C117" i="7"/>
  <c r="B117" i="7"/>
  <c r="A117" i="7"/>
  <c r="D116" i="7"/>
  <c r="C116" i="7"/>
  <c r="B116" i="7"/>
  <c r="A116" i="7"/>
  <c r="D115" i="7"/>
  <c r="C115" i="7"/>
  <c r="B115" i="7"/>
  <c r="A115" i="7"/>
  <c r="D114" i="7"/>
  <c r="C114" i="7"/>
  <c r="B114" i="7"/>
  <c r="A114" i="7"/>
  <c r="D113" i="7"/>
  <c r="C113" i="7"/>
  <c r="B113" i="7"/>
  <c r="A113" i="7"/>
  <c r="D112" i="7"/>
  <c r="C112" i="7"/>
  <c r="B112" i="7"/>
  <c r="A112" i="7"/>
  <c r="D111" i="7"/>
  <c r="C111" i="7"/>
  <c r="B111" i="7"/>
  <c r="A111" i="7"/>
  <c r="D110" i="7"/>
  <c r="C110" i="7"/>
  <c r="B110" i="7"/>
  <c r="A110" i="7"/>
  <c r="D109" i="7"/>
  <c r="C109" i="7"/>
  <c r="B109" i="7"/>
  <c r="A109" i="7"/>
  <c r="D108" i="7"/>
  <c r="C108" i="7"/>
  <c r="B108" i="7"/>
  <c r="A108" i="7"/>
  <c r="D107" i="7"/>
  <c r="C107" i="7"/>
  <c r="B107" i="7"/>
  <c r="A107" i="7"/>
  <c r="D106" i="7"/>
  <c r="C106" i="7"/>
  <c r="B106" i="7"/>
  <c r="A106" i="7"/>
  <c r="D105" i="7"/>
  <c r="C105" i="7"/>
  <c r="B105" i="7"/>
  <c r="A105" i="7"/>
  <c r="D104" i="7"/>
  <c r="C104" i="7"/>
  <c r="B104" i="7"/>
  <c r="A104" i="7"/>
  <c r="D103" i="7"/>
  <c r="C103" i="7"/>
  <c r="B103" i="7"/>
  <c r="A103" i="7"/>
  <c r="D102" i="7"/>
  <c r="C102" i="7"/>
  <c r="B102" i="7"/>
  <c r="A102" i="7"/>
  <c r="D101" i="7"/>
  <c r="C101" i="7"/>
  <c r="B101" i="7"/>
  <c r="A101" i="7"/>
  <c r="D100" i="7"/>
  <c r="C100" i="7"/>
  <c r="B100" i="7"/>
  <c r="A100" i="7"/>
  <c r="D99" i="7"/>
  <c r="C99" i="7"/>
  <c r="B99" i="7"/>
  <c r="A99" i="7"/>
  <c r="D98" i="7"/>
  <c r="C98" i="7"/>
  <c r="B98" i="7"/>
  <c r="A98" i="7"/>
  <c r="D97" i="7"/>
  <c r="C97" i="7"/>
  <c r="B97" i="7"/>
  <c r="A97" i="7"/>
  <c r="D96" i="7"/>
  <c r="C96" i="7"/>
  <c r="B96" i="7"/>
  <c r="A96" i="7"/>
  <c r="D95" i="7"/>
  <c r="C95" i="7"/>
  <c r="B95" i="7"/>
  <c r="A95" i="7"/>
  <c r="D94" i="7"/>
  <c r="C94" i="7"/>
  <c r="B94" i="7"/>
  <c r="A94" i="7"/>
  <c r="D93" i="7"/>
  <c r="C93" i="7"/>
  <c r="B93" i="7"/>
  <c r="A93" i="7"/>
  <c r="D92" i="7"/>
  <c r="C92" i="7"/>
  <c r="B92" i="7"/>
  <c r="A92" i="7"/>
  <c r="D91" i="7"/>
  <c r="C91" i="7"/>
  <c r="B91" i="7"/>
  <c r="A91" i="7"/>
  <c r="D90" i="7"/>
  <c r="C90" i="7"/>
  <c r="B90" i="7"/>
  <c r="A90" i="7"/>
  <c r="D89" i="7"/>
  <c r="C89" i="7"/>
  <c r="B89" i="7"/>
  <c r="A89" i="7"/>
  <c r="D88" i="7"/>
  <c r="C88" i="7"/>
  <c r="B88" i="7"/>
  <c r="A88" i="7"/>
  <c r="D87" i="7"/>
  <c r="C87" i="7"/>
  <c r="B87" i="7"/>
  <c r="A87" i="7"/>
  <c r="D86" i="7"/>
  <c r="C86" i="7"/>
  <c r="B86" i="7"/>
  <c r="A86" i="7"/>
  <c r="D85" i="7"/>
  <c r="C85" i="7"/>
  <c r="B85" i="7"/>
  <c r="A85" i="7"/>
  <c r="D84" i="7"/>
  <c r="C84" i="7"/>
  <c r="B84" i="7"/>
  <c r="A84" i="7"/>
  <c r="D83" i="7"/>
  <c r="C83" i="7"/>
  <c r="B83" i="7"/>
  <c r="A83" i="7"/>
  <c r="D82" i="7"/>
  <c r="C82" i="7"/>
  <c r="B82" i="7"/>
  <c r="A82" i="7"/>
  <c r="D81" i="7"/>
  <c r="C81" i="7"/>
  <c r="B81" i="7"/>
  <c r="A81" i="7"/>
  <c r="D80" i="7"/>
  <c r="C80" i="7"/>
  <c r="B80" i="7"/>
  <c r="A80" i="7"/>
  <c r="D79" i="7"/>
  <c r="C79" i="7"/>
  <c r="B79" i="7"/>
  <c r="A79" i="7"/>
  <c r="D78" i="7"/>
  <c r="C78" i="7"/>
  <c r="B78" i="7"/>
  <c r="A78" i="7"/>
  <c r="D77" i="7"/>
  <c r="C77" i="7"/>
  <c r="B77" i="7"/>
  <c r="A77" i="7"/>
  <c r="D76" i="7"/>
  <c r="C76" i="7"/>
  <c r="B76" i="7"/>
  <c r="A76" i="7"/>
  <c r="D75" i="7"/>
  <c r="C75" i="7"/>
  <c r="B75" i="7"/>
  <c r="A75" i="7"/>
  <c r="D74" i="7"/>
  <c r="C74" i="7"/>
  <c r="B74" i="7"/>
  <c r="A74" i="7"/>
  <c r="D73" i="7"/>
  <c r="C73" i="7"/>
  <c r="B73" i="7"/>
  <c r="A73" i="7"/>
  <c r="D72" i="7"/>
  <c r="C72" i="7"/>
  <c r="B72" i="7"/>
  <c r="A72" i="7"/>
  <c r="D71" i="7"/>
  <c r="C71" i="7"/>
  <c r="B71" i="7"/>
  <c r="A71" i="7"/>
  <c r="D70" i="7"/>
  <c r="C70" i="7"/>
  <c r="B70" i="7"/>
  <c r="A70" i="7"/>
  <c r="D69" i="7"/>
  <c r="C69" i="7"/>
  <c r="B69" i="7"/>
  <c r="A69" i="7"/>
  <c r="D68" i="7"/>
  <c r="C68" i="7"/>
  <c r="B68" i="7"/>
  <c r="A68" i="7"/>
  <c r="D67" i="7"/>
  <c r="C67" i="7"/>
  <c r="B67" i="7"/>
  <c r="A67" i="7"/>
  <c r="D66" i="7"/>
  <c r="C66" i="7"/>
  <c r="B66" i="7"/>
  <c r="A66" i="7"/>
  <c r="D65" i="7"/>
  <c r="C65" i="7"/>
  <c r="B65" i="7"/>
  <c r="A65" i="7"/>
  <c r="D64" i="7"/>
  <c r="C64" i="7"/>
  <c r="B64" i="7"/>
  <c r="A64" i="7"/>
  <c r="D63" i="7"/>
  <c r="C63" i="7"/>
  <c r="B63" i="7"/>
  <c r="A63" i="7"/>
  <c r="D62" i="7"/>
  <c r="C62" i="7"/>
  <c r="B62" i="7"/>
  <c r="A62" i="7"/>
  <c r="D61" i="7"/>
  <c r="C61" i="7"/>
  <c r="B61" i="7"/>
  <c r="A61" i="7"/>
  <c r="D60" i="7"/>
  <c r="C60" i="7"/>
  <c r="B60" i="7"/>
  <c r="A60" i="7"/>
  <c r="D59" i="7"/>
  <c r="C59" i="7"/>
  <c r="B59" i="7"/>
  <c r="A59" i="7"/>
  <c r="D58" i="7"/>
  <c r="C58" i="7"/>
  <c r="B58" i="7"/>
  <c r="A58" i="7"/>
  <c r="D57" i="7"/>
  <c r="C57" i="7"/>
  <c r="B57" i="7"/>
  <c r="A57" i="7"/>
  <c r="D56" i="7"/>
  <c r="C56" i="7"/>
  <c r="B56" i="7"/>
  <c r="A56" i="7"/>
  <c r="D55" i="7"/>
  <c r="C55" i="7"/>
  <c r="B55" i="7"/>
  <c r="A55" i="7"/>
  <c r="D54" i="7"/>
  <c r="C54" i="7"/>
  <c r="B54" i="7"/>
  <c r="A54" i="7"/>
  <c r="D53" i="7"/>
  <c r="C53" i="7"/>
  <c r="B53" i="7"/>
  <c r="A53" i="7"/>
  <c r="D52" i="7"/>
  <c r="C52" i="7"/>
  <c r="B52" i="7"/>
  <c r="A52" i="7"/>
  <c r="D51" i="7"/>
  <c r="C51" i="7"/>
  <c r="B51" i="7"/>
  <c r="A51" i="7"/>
  <c r="D50" i="7"/>
  <c r="C50" i="7"/>
  <c r="B50" i="7"/>
  <c r="A50" i="7"/>
  <c r="D49" i="7"/>
  <c r="C49" i="7"/>
  <c r="B49" i="7"/>
  <c r="A49" i="7"/>
  <c r="D48" i="7"/>
  <c r="C48" i="7"/>
  <c r="B48" i="7"/>
  <c r="A48" i="7"/>
  <c r="D47" i="7"/>
  <c r="C47" i="7"/>
  <c r="B47" i="7"/>
  <c r="A47" i="7"/>
  <c r="D46" i="7"/>
  <c r="C46" i="7"/>
  <c r="B46" i="7"/>
  <c r="A46" i="7"/>
  <c r="D45" i="7"/>
  <c r="C45" i="7"/>
  <c r="B45" i="7"/>
  <c r="A45" i="7"/>
  <c r="D44" i="7"/>
  <c r="C44" i="7"/>
  <c r="B44" i="7"/>
  <c r="A44" i="7"/>
  <c r="D43" i="7"/>
  <c r="C43" i="7"/>
  <c r="B43" i="7"/>
  <c r="A43" i="7"/>
  <c r="D42" i="7"/>
  <c r="C42" i="7"/>
  <c r="B42" i="7"/>
  <c r="A42" i="7"/>
  <c r="D41" i="7"/>
  <c r="C41" i="7"/>
  <c r="B41" i="7"/>
  <c r="A41" i="7"/>
  <c r="D40" i="7"/>
  <c r="C40" i="7"/>
  <c r="B40" i="7"/>
  <c r="A40" i="7"/>
  <c r="D39" i="7"/>
  <c r="C39" i="7"/>
  <c r="B39" i="7"/>
  <c r="A39" i="7"/>
  <c r="D38" i="7"/>
  <c r="C38" i="7"/>
  <c r="B38" i="7"/>
  <c r="A38" i="7"/>
  <c r="D37" i="7"/>
  <c r="C37" i="7"/>
  <c r="B37" i="7"/>
  <c r="A37" i="7"/>
  <c r="D36" i="7"/>
  <c r="C36" i="7"/>
  <c r="B36" i="7"/>
  <c r="A36" i="7"/>
  <c r="D35" i="7"/>
  <c r="C35" i="7"/>
  <c r="B35" i="7"/>
  <c r="A35" i="7"/>
  <c r="D34" i="7"/>
  <c r="C34" i="7"/>
  <c r="B34" i="7"/>
  <c r="A34" i="7"/>
  <c r="D33" i="7"/>
  <c r="C33" i="7"/>
  <c r="B33" i="7"/>
  <c r="A33" i="7"/>
  <c r="D32" i="7"/>
  <c r="C32" i="7"/>
  <c r="B32" i="7"/>
  <c r="A32" i="7"/>
  <c r="D31" i="7"/>
  <c r="C31" i="7"/>
  <c r="B31" i="7"/>
  <c r="A31" i="7"/>
  <c r="D30" i="7"/>
  <c r="C30" i="7"/>
  <c r="B30" i="7"/>
  <c r="A30" i="7"/>
  <c r="D29" i="7"/>
  <c r="C29" i="7"/>
  <c r="B29" i="7"/>
  <c r="A29" i="7"/>
  <c r="D28" i="7"/>
  <c r="C28" i="7"/>
  <c r="B28" i="7"/>
  <c r="A28" i="7"/>
  <c r="D27" i="7"/>
  <c r="C27" i="7"/>
  <c r="B27" i="7"/>
  <c r="A27" i="7"/>
  <c r="D26" i="7"/>
  <c r="C26" i="7"/>
  <c r="B26" i="7"/>
  <c r="A26" i="7"/>
  <c r="D25" i="7"/>
  <c r="C25" i="7"/>
  <c r="B25" i="7"/>
  <c r="A25" i="7"/>
  <c r="D24" i="7"/>
  <c r="C24" i="7"/>
  <c r="B24" i="7"/>
  <c r="A24" i="7"/>
  <c r="D23" i="7"/>
  <c r="C23" i="7"/>
  <c r="B23" i="7"/>
  <c r="A23" i="7"/>
  <c r="D22" i="7"/>
  <c r="C22" i="7"/>
  <c r="B22" i="7"/>
  <c r="A22" i="7"/>
  <c r="D21" i="7"/>
  <c r="C21" i="7"/>
  <c r="B21" i="7"/>
  <c r="A21" i="7"/>
  <c r="D20" i="7"/>
  <c r="C20" i="7"/>
  <c r="B20" i="7"/>
  <c r="A20" i="7"/>
  <c r="D19" i="7"/>
  <c r="C19" i="7"/>
  <c r="B19" i="7"/>
  <c r="A19" i="7"/>
  <c r="D18" i="7"/>
  <c r="C18" i="7"/>
  <c r="B18" i="7"/>
  <c r="A18" i="7"/>
  <c r="D17" i="7"/>
  <c r="C17" i="7"/>
  <c r="B17" i="7"/>
  <c r="A17" i="7"/>
  <c r="D16" i="7"/>
  <c r="C16" i="7"/>
  <c r="B16" i="7"/>
  <c r="A16" i="7"/>
  <c r="D15" i="7"/>
  <c r="C15" i="7"/>
  <c r="B15" i="7"/>
  <c r="A15" i="7"/>
  <c r="D14" i="7"/>
  <c r="C14" i="7"/>
  <c r="B14" i="7"/>
  <c r="A14" i="7"/>
  <c r="D13" i="7"/>
  <c r="C13" i="7"/>
  <c r="B13" i="7"/>
  <c r="A13" i="7"/>
  <c r="D12" i="7"/>
  <c r="C12" i="7"/>
  <c r="B12" i="7"/>
  <c r="A12" i="7"/>
  <c r="D11" i="7"/>
  <c r="C11" i="7"/>
  <c r="B11" i="7"/>
  <c r="A11" i="7"/>
  <c r="D10" i="7"/>
  <c r="C10" i="7"/>
  <c r="B10" i="7"/>
  <c r="A10" i="7"/>
  <c r="D9" i="7"/>
  <c r="C9" i="7"/>
  <c r="B9" i="7"/>
  <c r="A9" i="7"/>
  <c r="D8" i="7"/>
  <c r="C8" i="7"/>
  <c r="B8" i="7"/>
  <c r="A8" i="7"/>
  <c r="D7" i="7"/>
  <c r="C7" i="7"/>
  <c r="B7" i="7"/>
  <c r="A7" i="7"/>
  <c r="D6" i="7"/>
  <c r="C6" i="7"/>
  <c r="B6" i="7"/>
  <c r="A6" i="7"/>
  <c r="D5" i="7"/>
  <c r="C5" i="7"/>
  <c r="B5" i="7"/>
  <c r="A5" i="7"/>
  <c r="D4" i="7"/>
  <c r="C4" i="7"/>
  <c r="B4" i="7"/>
  <c r="N66" i="6" s="1"/>
  <c r="A4" i="7"/>
  <c r="D3" i="7"/>
  <c r="C3" i="7"/>
  <c r="P132" i="6" s="1"/>
  <c r="B3" i="7"/>
  <c r="A3" i="7"/>
  <c r="D2" i="7"/>
  <c r="R225" i="6" s="1"/>
  <c r="C2" i="7"/>
  <c r="P118" i="6" s="1"/>
  <c r="B2" i="7"/>
  <c r="N214" i="6" s="1"/>
  <c r="A2" i="7"/>
  <c r="D3" i="2"/>
  <c r="D1" i="2"/>
  <c r="D3" i="1"/>
  <c r="D1" i="1"/>
  <c r="V1" i="6"/>
  <c r="T1" i="6"/>
  <c r="R1" i="6"/>
  <c r="P1" i="6"/>
  <c r="N1" i="6"/>
  <c r="L1" i="6"/>
  <c r="J1" i="6"/>
  <c r="H1" i="6"/>
  <c r="F1" i="6"/>
  <c r="D1" i="6"/>
  <c r="B1" i="6"/>
  <c r="G5" i="1"/>
  <c r="H5" i="1" s="1"/>
  <c r="I5" i="1" s="1"/>
  <c r="J5" i="1" s="1"/>
  <c r="K5" i="1" s="1"/>
  <c r="L5" i="1" s="1"/>
  <c r="M5" i="1" s="1"/>
  <c r="P14" i="6" l="1"/>
  <c r="J14" i="6"/>
  <c r="Q9" i="6"/>
  <c r="S12" i="6"/>
  <c r="E9" i="6"/>
  <c r="B9" i="6"/>
  <c r="C12" i="6"/>
  <c r="D12" i="6"/>
  <c r="E7" i="6"/>
  <c r="D7" i="6"/>
  <c r="V58" i="6"/>
  <c r="T72" i="6"/>
  <c r="T58" i="6"/>
  <c r="W17" i="6"/>
  <c r="V19" i="6"/>
  <c r="V25" i="6"/>
  <c r="V39" i="6"/>
  <c r="T34" i="6"/>
  <c r="T33" i="6"/>
  <c r="V59" i="6"/>
  <c r="P67" i="6"/>
  <c r="V81" i="6"/>
  <c r="N73" i="6"/>
  <c r="N20" i="6"/>
  <c r="T31" i="6"/>
  <c r="V109" i="6"/>
  <c r="T103" i="6"/>
  <c r="P104" i="6"/>
  <c r="W117" i="6"/>
  <c r="T123" i="6"/>
  <c r="W131" i="6"/>
  <c r="N136" i="6"/>
  <c r="V132" i="6"/>
  <c r="N156" i="6"/>
  <c r="W165" i="6"/>
  <c r="W159" i="6"/>
  <c r="V173" i="6"/>
  <c r="N100" i="6"/>
  <c r="T104" i="6"/>
  <c r="N179" i="6"/>
  <c r="T199" i="6"/>
  <c r="N210" i="6"/>
  <c r="R220" i="6"/>
  <c r="W214" i="6"/>
  <c r="P225" i="6"/>
  <c r="R33" i="6"/>
  <c r="W178" i="6"/>
  <c r="A9" i="6"/>
  <c r="D9" i="6"/>
  <c r="N72" i="6"/>
  <c r="P19" i="6"/>
  <c r="P25" i="6"/>
  <c r="V34" i="6"/>
  <c r="V31" i="6"/>
  <c r="N31" i="6"/>
  <c r="N59" i="6"/>
  <c r="W64" i="6"/>
  <c r="V78" i="6"/>
  <c r="T75" i="6"/>
  <c r="R76" i="6"/>
  <c r="V76" i="6"/>
  <c r="R24" i="6"/>
  <c r="W76" i="6"/>
  <c r="R101" i="6"/>
  <c r="N103" i="6"/>
  <c r="R104" i="6"/>
  <c r="V117" i="6"/>
  <c r="V123" i="6"/>
  <c r="V131" i="6"/>
  <c r="T137" i="6"/>
  <c r="P156" i="6"/>
  <c r="W157" i="6"/>
  <c r="N160" i="6"/>
  <c r="V159" i="6"/>
  <c r="W171" i="6"/>
  <c r="T100" i="6"/>
  <c r="V179" i="6"/>
  <c r="N174" i="6"/>
  <c r="V114" i="6"/>
  <c r="V205" i="6"/>
  <c r="W199" i="6"/>
  <c r="V216" i="6"/>
  <c r="R217" i="6"/>
  <c r="P218" i="6"/>
  <c r="R176" i="6"/>
  <c r="R162" i="6"/>
  <c r="R201" i="6"/>
  <c r="R213" i="6"/>
  <c r="R139" i="6"/>
  <c r="R219" i="6"/>
  <c r="R290" i="6"/>
  <c r="R230" i="6"/>
  <c r="R136" i="6"/>
  <c r="R229" i="6"/>
  <c r="R62" i="6"/>
  <c r="R198" i="6"/>
  <c r="R27" i="6"/>
  <c r="R108" i="6"/>
  <c r="R231" i="6"/>
  <c r="R64" i="6"/>
  <c r="R167" i="6"/>
  <c r="R83" i="6"/>
  <c r="R22" i="6"/>
  <c r="R81" i="6"/>
  <c r="R174" i="6"/>
  <c r="R120" i="6"/>
  <c r="R128" i="6"/>
  <c r="R75" i="6"/>
  <c r="R164" i="6"/>
  <c r="R159" i="6"/>
  <c r="R122" i="6"/>
  <c r="R58" i="6"/>
  <c r="R78" i="6"/>
  <c r="R173" i="6"/>
  <c r="R218" i="6"/>
  <c r="R208" i="6"/>
  <c r="R204" i="6"/>
  <c r="R80" i="6"/>
  <c r="R118" i="6"/>
  <c r="R223" i="6"/>
  <c r="R214" i="6"/>
  <c r="R205" i="6"/>
  <c r="R171" i="6"/>
  <c r="R134" i="6"/>
  <c r="R38" i="6"/>
  <c r="R216" i="6"/>
  <c r="R181" i="6"/>
  <c r="R69" i="6"/>
  <c r="R137" i="6"/>
  <c r="R165" i="6"/>
  <c r="R178" i="6"/>
  <c r="R31" i="6"/>
  <c r="R206" i="6"/>
  <c r="R228" i="6"/>
  <c r="R131" i="6"/>
  <c r="R114" i="6"/>
  <c r="R41" i="6"/>
  <c r="R200" i="6"/>
  <c r="R291" i="6"/>
  <c r="R292" i="6"/>
  <c r="R125" i="6"/>
  <c r="R36" i="6"/>
  <c r="R109" i="6"/>
  <c r="R39" i="6"/>
  <c r="R123" i="6"/>
  <c r="R61" i="6"/>
  <c r="R289" i="6"/>
  <c r="R202" i="6"/>
  <c r="T213" i="6"/>
  <c r="V41" i="6"/>
  <c r="W27" i="6"/>
  <c r="T139" i="6"/>
  <c r="T22" i="6"/>
  <c r="V27" i="6"/>
  <c r="T38" i="6"/>
  <c r="T62" i="6"/>
  <c r="T27" i="6"/>
  <c r="W41" i="6"/>
  <c r="W203" i="6"/>
  <c r="T115" i="6"/>
  <c r="T176" i="6"/>
  <c r="T67" i="6"/>
  <c r="V221" i="6"/>
  <c r="T208" i="6"/>
  <c r="V125" i="6"/>
  <c r="V204" i="6"/>
  <c r="V108" i="6"/>
  <c r="T120" i="6"/>
  <c r="W208" i="6"/>
  <c r="W181" i="6"/>
  <c r="W167" i="6"/>
  <c r="W125" i="6"/>
  <c r="V69" i="6"/>
  <c r="W134" i="6"/>
  <c r="W118" i="6"/>
  <c r="T171" i="6"/>
  <c r="V164" i="6"/>
  <c r="T170" i="6"/>
  <c r="V128" i="6"/>
  <c r="W67" i="6"/>
  <c r="V210" i="6"/>
  <c r="W202" i="6"/>
  <c r="V167" i="6"/>
  <c r="V219" i="6"/>
  <c r="V223" i="6"/>
  <c r="W210" i="6"/>
  <c r="T128" i="6"/>
  <c r="T83" i="6"/>
  <c r="V220" i="6"/>
  <c r="T108" i="6"/>
  <c r="T36" i="6"/>
  <c r="V181" i="6"/>
  <c r="T69" i="6"/>
  <c r="T134" i="6"/>
  <c r="W164" i="6"/>
  <c r="V17" i="6"/>
  <c r="V24" i="6"/>
  <c r="V62" i="6"/>
  <c r="W100" i="6"/>
  <c r="W38" i="6"/>
  <c r="V198" i="6"/>
  <c r="W219" i="6"/>
  <c r="V213" i="6"/>
  <c r="T203" i="6"/>
  <c r="T64" i="6"/>
  <c r="V20" i="6"/>
  <c r="W19" i="6"/>
  <c r="T219" i="6"/>
  <c r="T181" i="6"/>
  <c r="V83" i="6"/>
  <c r="W83" i="6"/>
  <c r="W24" i="6"/>
  <c r="V174" i="6"/>
  <c r="T24" i="6"/>
  <c r="W108" i="6"/>
  <c r="W215" i="6"/>
  <c r="V201" i="6"/>
  <c r="T125" i="6"/>
  <c r="T122" i="6"/>
  <c r="W22" i="6"/>
  <c r="T204" i="6"/>
  <c r="W39" i="6"/>
  <c r="T41" i="6"/>
  <c r="V139" i="6"/>
  <c r="V64" i="6"/>
  <c r="V22" i="6"/>
  <c r="V170" i="6"/>
  <c r="W25" i="6"/>
  <c r="W80" i="6"/>
  <c r="T178" i="6"/>
  <c r="T160" i="6"/>
  <c r="T157" i="6"/>
  <c r="W122" i="6"/>
  <c r="V218" i="6"/>
  <c r="V202" i="6"/>
  <c r="T217" i="6"/>
  <c r="W216" i="6"/>
  <c r="T223" i="6"/>
  <c r="T201" i="6"/>
  <c r="V171" i="6"/>
  <c r="W174" i="6"/>
  <c r="T173" i="6"/>
  <c r="T159" i="6"/>
  <c r="V165" i="6"/>
  <c r="T162" i="6"/>
  <c r="T156" i="6"/>
  <c r="W136" i="6"/>
  <c r="T131" i="6"/>
  <c r="W123" i="6"/>
  <c r="W115" i="6"/>
  <c r="W103" i="6"/>
  <c r="W162" i="6"/>
  <c r="T59" i="6"/>
  <c r="W213" i="6"/>
  <c r="W176" i="6"/>
  <c r="W198" i="6"/>
  <c r="T206" i="6"/>
  <c r="V208" i="6"/>
  <c r="V176" i="6"/>
  <c r="T167" i="6"/>
  <c r="V134" i="6"/>
  <c r="W62" i="6"/>
  <c r="W33" i="6"/>
  <c r="V178" i="6"/>
  <c r="T136" i="6"/>
  <c r="W101" i="6"/>
  <c r="V61" i="6"/>
  <c r="W223" i="6"/>
  <c r="T215" i="6"/>
  <c r="V200" i="6"/>
  <c r="W120" i="6"/>
  <c r="T80" i="6"/>
  <c r="V120" i="6"/>
  <c r="V199" i="6"/>
  <c r="W69" i="6"/>
  <c r="W200" i="6"/>
  <c r="W170" i="6"/>
  <c r="T200" i="6"/>
  <c r="W139" i="6"/>
  <c r="W78" i="6"/>
  <c r="T198" i="6"/>
  <c r="W132" i="6"/>
  <c r="T164" i="6"/>
  <c r="T174" i="6"/>
  <c r="W128" i="6"/>
  <c r="V225" i="6"/>
  <c r="T202" i="6"/>
  <c r="V214" i="6"/>
  <c r="T218" i="6"/>
  <c r="W225" i="6"/>
  <c r="V203" i="6"/>
  <c r="W221" i="6"/>
  <c r="V215" i="6"/>
  <c r="T210" i="6"/>
  <c r="P17" i="6"/>
  <c r="N17" i="6"/>
  <c r="R20" i="6"/>
  <c r="R34" i="6"/>
  <c r="W66" i="6"/>
  <c r="R66" i="6"/>
  <c r="T66" i="6"/>
  <c r="T81" i="6"/>
  <c r="N75" i="6"/>
  <c r="T20" i="6"/>
  <c r="W20" i="6"/>
  <c r="V80" i="6"/>
  <c r="R103" i="6"/>
  <c r="W104" i="6"/>
  <c r="N122" i="6"/>
  <c r="R115" i="6"/>
  <c r="V129" i="6"/>
  <c r="W137" i="6"/>
  <c r="R156" i="6"/>
  <c r="V162" i="6"/>
  <c r="R157" i="6"/>
  <c r="T179" i="6"/>
  <c r="R100" i="6"/>
  <c r="P179" i="6"/>
  <c r="T129" i="6"/>
  <c r="T114" i="6"/>
  <c r="P205" i="6"/>
  <c r="T220" i="6"/>
  <c r="W217" i="6"/>
  <c r="N230" i="6"/>
  <c r="V217" i="6"/>
  <c r="P61" i="6"/>
  <c r="C16" i="6"/>
  <c r="N120" i="6"/>
  <c r="N58" i="6"/>
  <c r="N231" i="6"/>
  <c r="N27" i="6"/>
  <c r="N176" i="6"/>
  <c r="N41" i="6"/>
  <c r="N108" i="6"/>
  <c r="N69" i="6"/>
  <c r="N134" i="6"/>
  <c r="N291" i="6"/>
  <c r="N167" i="6"/>
  <c r="N221" i="6"/>
  <c r="N39" i="6"/>
  <c r="N173" i="6"/>
  <c r="N223" i="6"/>
  <c r="N215" i="6"/>
  <c r="N199" i="6"/>
  <c r="N131" i="6"/>
  <c r="N159" i="6"/>
  <c r="N217" i="6"/>
  <c r="N218" i="6"/>
  <c r="N38" i="6"/>
  <c r="N201" i="6"/>
  <c r="N203" i="6"/>
  <c r="N290" i="6"/>
  <c r="N137" i="6"/>
  <c r="N118" i="6"/>
  <c r="N62" i="6"/>
  <c r="N36" i="6"/>
  <c r="N123" i="6"/>
  <c r="N204" i="6"/>
  <c r="N200" i="6"/>
  <c r="N129" i="6"/>
  <c r="N289" i="6"/>
  <c r="N181" i="6"/>
  <c r="N83" i="6"/>
  <c r="N34" i="6"/>
  <c r="N61" i="6"/>
  <c r="N208" i="6"/>
  <c r="N229" i="6"/>
  <c r="N202" i="6"/>
  <c r="N132" i="6"/>
  <c r="N80" i="6"/>
  <c r="N216" i="6"/>
  <c r="N78" i="6"/>
  <c r="N128" i="6"/>
  <c r="N292" i="6"/>
  <c r="N139" i="6"/>
  <c r="N22" i="6"/>
  <c r="N198" i="6"/>
  <c r="N24" i="6"/>
  <c r="N109" i="6"/>
  <c r="N170" i="6"/>
  <c r="N206" i="6"/>
  <c r="N288" i="6"/>
  <c r="N162" i="6"/>
  <c r="N178" i="6"/>
  <c r="N81" i="6"/>
  <c r="N114" i="6"/>
  <c r="N213" i="6"/>
  <c r="N225" i="6"/>
  <c r="N219" i="6"/>
  <c r="N164" i="6"/>
  <c r="N125" i="6"/>
  <c r="N67" i="6"/>
  <c r="N165" i="6"/>
  <c r="N157" i="6"/>
  <c r="N33" i="6"/>
  <c r="N220" i="6"/>
  <c r="F14" i="6"/>
  <c r="D14" i="6"/>
  <c r="E12" i="6"/>
  <c r="N9" i="6"/>
  <c r="P72" i="6"/>
  <c r="V72" i="6"/>
  <c r="T17" i="6"/>
  <c r="R25" i="6"/>
  <c r="R17" i="6"/>
  <c r="W31" i="6"/>
  <c r="N64" i="6"/>
  <c r="W61" i="6"/>
  <c r="W81" i="6"/>
  <c r="W75" i="6"/>
  <c r="T73" i="6"/>
  <c r="W59" i="6"/>
  <c r="P59" i="6"/>
  <c r="R19" i="6"/>
  <c r="V101" i="6"/>
  <c r="R117" i="6"/>
  <c r="W129" i="6"/>
  <c r="V137" i="6"/>
  <c r="V156" i="6"/>
  <c r="V157" i="6"/>
  <c r="P160" i="6"/>
  <c r="W179" i="6"/>
  <c r="V100" i="6"/>
  <c r="R132" i="6"/>
  <c r="N104" i="6"/>
  <c r="T205" i="6"/>
  <c r="V206" i="6"/>
  <c r="W220" i="6"/>
  <c r="T216" i="6"/>
  <c r="T221" i="6"/>
  <c r="W204" i="6"/>
  <c r="R59" i="6"/>
  <c r="V136" i="6"/>
  <c r="P216" i="6"/>
  <c r="P62" i="6"/>
  <c r="P213" i="6"/>
  <c r="P202" i="6"/>
  <c r="P204" i="6"/>
  <c r="P78" i="6"/>
  <c r="P122" i="6"/>
  <c r="P174" i="6"/>
  <c r="P34" i="6"/>
  <c r="P178" i="6"/>
  <c r="P20" i="6"/>
  <c r="P220" i="6"/>
  <c r="P22" i="6"/>
  <c r="P41" i="6"/>
  <c r="P201" i="6"/>
  <c r="P39" i="6"/>
  <c r="P128" i="6"/>
  <c r="P214" i="6"/>
  <c r="P288" i="6"/>
  <c r="P129" i="6"/>
  <c r="P38" i="6"/>
  <c r="P69" i="6"/>
  <c r="P114" i="6"/>
  <c r="P64" i="6"/>
  <c r="P210" i="6"/>
  <c r="P230" i="6"/>
  <c r="P206" i="6"/>
  <c r="P200" i="6"/>
  <c r="P109" i="6"/>
  <c r="P115" i="6"/>
  <c r="P291" i="6"/>
  <c r="P292" i="6"/>
  <c r="P134" i="6"/>
  <c r="P36" i="6"/>
  <c r="P81" i="6"/>
  <c r="P157" i="6"/>
  <c r="P164" i="6"/>
  <c r="P108" i="6"/>
  <c r="P27" i="6"/>
  <c r="P120" i="6"/>
  <c r="P162" i="6"/>
  <c r="P165" i="6"/>
  <c r="P231" i="6"/>
  <c r="P229" i="6"/>
  <c r="P167" i="6"/>
  <c r="P198" i="6"/>
  <c r="P137" i="6"/>
  <c r="P33" i="6"/>
  <c r="P289" i="6"/>
  <c r="P217" i="6"/>
  <c r="P221" i="6"/>
  <c r="P100" i="6"/>
  <c r="P117" i="6"/>
  <c r="P176" i="6"/>
  <c r="P131" i="6"/>
  <c r="P219" i="6"/>
  <c r="P159" i="6"/>
  <c r="P80" i="6"/>
  <c r="P83" i="6"/>
  <c r="P123" i="6"/>
  <c r="P208" i="6"/>
  <c r="P228" i="6"/>
  <c r="P173" i="6"/>
  <c r="P290" i="6"/>
  <c r="P203" i="6"/>
  <c r="P58" i="6"/>
  <c r="P139" i="6"/>
  <c r="P125" i="6"/>
  <c r="P199" i="6"/>
  <c r="P170" i="6"/>
  <c r="P181" i="6"/>
  <c r="P24" i="6"/>
  <c r="P136" i="6"/>
  <c r="W58" i="6"/>
  <c r="R72" i="6"/>
  <c r="W72" i="6"/>
  <c r="T19" i="6"/>
  <c r="T25" i="6"/>
  <c r="W34" i="6"/>
  <c r="T39" i="6"/>
  <c r="T61" i="6"/>
  <c r="V67" i="6"/>
  <c r="V66" i="6"/>
  <c r="N76" i="6"/>
  <c r="V75" i="6"/>
  <c r="W73" i="6"/>
  <c r="V38" i="6"/>
  <c r="V73" i="6"/>
  <c r="T109" i="6"/>
  <c r="P101" i="6"/>
  <c r="V103" i="6"/>
  <c r="T117" i="6"/>
  <c r="V115" i="6"/>
  <c r="V122" i="6"/>
  <c r="T132" i="6"/>
  <c r="R129" i="6"/>
  <c r="W160" i="6"/>
  <c r="R160" i="6"/>
  <c r="P171" i="6"/>
  <c r="N115" i="6"/>
  <c r="T101" i="6"/>
  <c r="N101" i="6"/>
  <c r="N205" i="6"/>
  <c r="R199" i="6"/>
  <c r="R215" i="6"/>
  <c r="T214" i="6"/>
  <c r="N228" i="6"/>
  <c r="R210" i="6"/>
  <c r="W218" i="6"/>
  <c r="T225" i="6"/>
  <c r="P73" i="6"/>
  <c r="R170" i="6"/>
  <c r="T30" i="6"/>
  <c r="N19" i="6"/>
  <c r="N25" i="6"/>
  <c r="V33" i="6"/>
  <c r="V36" i="6"/>
  <c r="W36" i="6"/>
  <c r="P66" i="6"/>
  <c r="R67" i="6"/>
  <c r="R73" i="6"/>
  <c r="P75" i="6"/>
  <c r="T78" i="6"/>
  <c r="P76" i="6"/>
  <c r="P31" i="6"/>
  <c r="W109" i="6"/>
  <c r="V104" i="6"/>
  <c r="P103" i="6"/>
  <c r="N117" i="6"/>
  <c r="V118" i="6"/>
  <c r="W156" i="6"/>
  <c r="T165" i="6"/>
  <c r="V160" i="6"/>
  <c r="W173" i="6"/>
  <c r="N171" i="6"/>
  <c r="W114" i="6"/>
  <c r="T118" i="6"/>
  <c r="R179" i="6"/>
  <c r="W205" i="6"/>
  <c r="W201" i="6"/>
  <c r="P215" i="6"/>
  <c r="R221" i="6"/>
  <c r="R288" i="6"/>
  <c r="W206" i="6"/>
  <c r="R203" i="6"/>
  <c r="P223" i="6"/>
  <c r="T76" i="6"/>
  <c r="Q906" i="7"/>
  <c r="A906" i="7" s="1"/>
  <c r="A905" i="7"/>
  <c r="T292" i="6" s="1"/>
  <c r="C292" i="6"/>
  <c r="C290" i="6"/>
  <c r="C156" i="6"/>
  <c r="C103" i="6"/>
  <c r="C173" i="6"/>
  <c r="C170" i="6"/>
  <c r="C225" i="6"/>
  <c r="C214" i="6"/>
  <c r="C104" i="6"/>
  <c r="C128" i="6"/>
  <c r="C165" i="6"/>
  <c r="C125" i="6"/>
  <c r="C100" i="6"/>
  <c r="C220" i="6"/>
  <c r="C109" i="6"/>
  <c r="C120" i="6"/>
  <c r="C101" i="6"/>
  <c r="C176" i="6"/>
  <c r="C178" i="6"/>
  <c r="C108" i="6"/>
  <c r="C123" i="6"/>
  <c r="C137" i="6"/>
  <c r="C179" i="6"/>
  <c r="C132" i="6"/>
  <c r="C134" i="6"/>
  <c r="C122" i="6"/>
  <c r="C181" i="6"/>
  <c r="C131" i="6"/>
  <c r="C139" i="6"/>
  <c r="C288" i="6"/>
  <c r="C213" i="6"/>
  <c r="C289" i="6"/>
  <c r="C223" i="6"/>
  <c r="C221" i="6"/>
  <c r="C157" i="6"/>
  <c r="C129" i="6"/>
  <c r="C118" i="6"/>
  <c r="C115" i="6"/>
  <c r="C218" i="6"/>
  <c r="C216" i="6"/>
  <c r="C217" i="6"/>
  <c r="C219" i="6"/>
  <c r="C215" i="6"/>
  <c r="C174" i="6"/>
  <c r="C171" i="6"/>
  <c r="C160" i="6"/>
  <c r="C162" i="6"/>
  <c r="C164" i="6"/>
  <c r="C136" i="6"/>
  <c r="C159" i="6"/>
  <c r="C167" i="6"/>
  <c r="C291" i="6"/>
  <c r="C117" i="6"/>
  <c r="C114" i="6"/>
  <c r="A139" i="6"/>
  <c r="A290" i="6"/>
  <c r="A181" i="6"/>
  <c r="A134" i="6"/>
  <c r="A167" i="6"/>
  <c r="A120" i="6"/>
  <c r="A213" i="6"/>
  <c r="A125" i="6"/>
  <c r="A215" i="6"/>
  <c r="A170" i="6"/>
  <c r="A219" i="6"/>
  <c r="A289" i="6"/>
  <c r="A101" i="6"/>
  <c r="A108" i="6"/>
  <c r="A164" i="6"/>
  <c r="A117" i="6"/>
  <c r="A109" i="6"/>
  <c r="A171" i="6"/>
  <c r="A100" i="6"/>
  <c r="A225" i="6"/>
  <c r="A217" i="6"/>
  <c r="A136" i="6"/>
  <c r="A131" i="6"/>
  <c r="A118" i="6"/>
  <c r="A220" i="6"/>
  <c r="A218" i="6"/>
  <c r="A292" i="6"/>
  <c r="A216" i="6"/>
  <c r="A223" i="6"/>
  <c r="A173" i="6"/>
  <c r="A176" i="6"/>
  <c r="A103" i="6"/>
  <c r="A128" i="6"/>
  <c r="A115" i="6"/>
  <c r="A178" i="6"/>
  <c r="A162" i="6"/>
  <c r="A214" i="6"/>
  <c r="A157" i="6"/>
  <c r="A122" i="6"/>
  <c r="A174" i="6"/>
  <c r="A165" i="6"/>
  <c r="A160" i="6"/>
  <c r="A123" i="6"/>
  <c r="A104" i="6"/>
  <c r="A159" i="6"/>
  <c r="A156" i="6"/>
  <c r="A129" i="6"/>
  <c r="A291" i="6"/>
  <c r="A288" i="6"/>
  <c r="A221" i="6"/>
  <c r="A179" i="6"/>
  <c r="A137" i="6"/>
  <c r="A132" i="6"/>
  <c r="A114" i="6"/>
  <c r="C72" i="6"/>
  <c r="B4" i="6"/>
  <c r="D4" i="6"/>
  <c r="T16" i="6"/>
  <c r="U13" i="6"/>
  <c r="I13" i="6" s="1"/>
  <c r="J13" i="6" s="1"/>
  <c r="K3" i="6"/>
  <c r="L3" i="6" s="1"/>
  <c r="U50" i="6"/>
  <c r="O2" i="6"/>
  <c r="R16" i="6"/>
  <c r="W16" i="6"/>
  <c r="C30" i="6"/>
  <c r="C228" i="6"/>
  <c r="C198" i="6"/>
  <c r="C69" i="6"/>
  <c r="C33" i="6"/>
  <c r="C39" i="6"/>
  <c r="C203" i="6"/>
  <c r="C229" i="6"/>
  <c r="C204" i="6"/>
  <c r="C205" i="6"/>
  <c r="C206" i="6"/>
  <c r="C64" i="6"/>
  <c r="C62" i="6"/>
  <c r="C58" i="6"/>
  <c r="C76" i="6"/>
  <c r="C201" i="6"/>
  <c r="C75" i="6"/>
  <c r="C41" i="6"/>
  <c r="C210" i="6"/>
  <c r="C73" i="6"/>
  <c r="C80" i="6"/>
  <c r="C67" i="6"/>
  <c r="C34" i="6"/>
  <c r="C17" i="6"/>
  <c r="C59" i="6"/>
  <c r="C200" i="6"/>
  <c r="C31" i="6"/>
  <c r="C25" i="6"/>
  <c r="C27" i="6"/>
  <c r="C230" i="6"/>
  <c r="C199" i="6"/>
  <c r="C19" i="6"/>
  <c r="C231" i="6"/>
  <c r="C202" i="6"/>
  <c r="C78" i="6"/>
  <c r="C38" i="6"/>
  <c r="C20" i="6"/>
  <c r="C24" i="6"/>
  <c r="C61" i="6"/>
  <c r="C66" i="6"/>
  <c r="C81" i="6"/>
  <c r="C83" i="6"/>
  <c r="C208" i="6"/>
  <c r="C36" i="6"/>
  <c r="C22" i="6"/>
  <c r="A203" i="6"/>
  <c r="A22" i="6"/>
  <c r="A27" i="6"/>
  <c r="A200" i="6"/>
  <c r="A24" i="6"/>
  <c r="A69" i="6"/>
  <c r="A34" i="6"/>
  <c r="A41" i="6"/>
  <c r="A230" i="6"/>
  <c r="A204" i="6"/>
  <c r="A83" i="6"/>
  <c r="A17" i="6"/>
  <c r="A59" i="6"/>
  <c r="A67" i="6"/>
  <c r="A30" i="6"/>
  <c r="A198" i="6"/>
  <c r="A76" i="6"/>
  <c r="A20" i="6"/>
  <c r="A66" i="6"/>
  <c r="A61" i="6"/>
  <c r="A73" i="6"/>
  <c r="A201" i="6"/>
  <c r="A19" i="6"/>
  <c r="A25" i="6"/>
  <c r="A33" i="6"/>
  <c r="A31" i="6"/>
  <c r="A208" i="6"/>
  <c r="A64" i="6"/>
  <c r="A205" i="6"/>
  <c r="A228" i="6"/>
  <c r="A202" i="6"/>
  <c r="A62" i="6"/>
  <c r="A199" i="6"/>
  <c r="A231" i="6"/>
  <c r="A210" i="6"/>
  <c r="A206" i="6"/>
  <c r="A80" i="6"/>
  <c r="A38" i="6"/>
  <c r="A75" i="6"/>
  <c r="A78" i="6"/>
  <c r="A39" i="6"/>
  <c r="A36" i="6"/>
  <c r="A229" i="6"/>
  <c r="A81" i="6"/>
  <c r="A16" i="6"/>
  <c r="A58" i="6"/>
  <c r="A72" i="6"/>
  <c r="M11" i="2"/>
  <c r="U143" i="6"/>
  <c r="M19" i="2"/>
  <c r="U151" i="6"/>
  <c r="M13" i="2"/>
  <c r="U145" i="6"/>
  <c r="U146" i="6"/>
  <c r="M14" i="2"/>
  <c r="M18" i="2"/>
  <c r="U150" i="6"/>
  <c r="U142" i="6"/>
  <c r="U106" i="6"/>
  <c r="U184" i="6"/>
  <c r="U90" i="6"/>
  <c r="U48" i="6"/>
  <c r="U89" i="6"/>
  <c r="U47" i="6"/>
  <c r="U87" i="6"/>
  <c r="U45" i="6"/>
  <c r="B10" i="6"/>
  <c r="D10" i="6"/>
  <c r="U94" i="6"/>
  <c r="U52" i="6"/>
  <c r="U95" i="6"/>
  <c r="U53" i="6"/>
  <c r="P30" i="6"/>
  <c r="N16" i="6"/>
  <c r="P16" i="6"/>
  <c r="L16" i="6"/>
  <c r="V16" i="6"/>
  <c r="U55" i="6"/>
  <c r="B2" i="6"/>
  <c r="I2" i="6"/>
  <c r="J2" i="6" s="1"/>
  <c r="C2" i="6"/>
  <c r="U44" i="6"/>
  <c r="N30" i="6"/>
  <c r="V30" i="6"/>
  <c r="W30" i="6"/>
  <c r="L30" i="6"/>
  <c r="R30" i="6"/>
  <c r="E15" i="6"/>
  <c r="Q15" i="6"/>
  <c r="A15" i="6"/>
  <c r="D15" i="6"/>
  <c r="P15" i="6"/>
  <c r="N15" i="6"/>
  <c r="B15" i="6"/>
  <c r="R12" i="6"/>
  <c r="K12" i="6"/>
  <c r="V9" i="6"/>
  <c r="K9" i="6"/>
  <c r="R4" i="6"/>
  <c r="W12" i="6"/>
  <c r="Q12" i="6"/>
  <c r="J12" i="6"/>
  <c r="B12" i="6"/>
  <c r="J9" i="6"/>
  <c r="C6" i="6"/>
  <c r="L4" i="6"/>
  <c r="V12" i="6"/>
  <c r="P12" i="6"/>
  <c r="H12" i="6"/>
  <c r="A12" i="6"/>
  <c r="T9" i="6"/>
  <c r="H9" i="6"/>
  <c r="M6" i="6"/>
  <c r="F4" i="6"/>
  <c r="N12" i="6"/>
  <c r="G12" i="6"/>
  <c r="C11" i="6"/>
  <c r="A3" i="6"/>
  <c r="T12" i="6"/>
  <c r="M12" i="6"/>
  <c r="F12" i="6"/>
  <c r="P9" i="6"/>
  <c r="C5" i="6"/>
  <c r="Q3" i="6"/>
  <c r="M11" i="6"/>
  <c r="A11" i="6"/>
  <c r="K11" i="6"/>
  <c r="S11" i="6"/>
  <c r="F11" i="6"/>
  <c r="Q11" i="6"/>
  <c r="E11" i="6"/>
  <c r="G11" i="6"/>
  <c r="H11" i="6" s="1"/>
  <c r="K10" i="6"/>
  <c r="F10" i="6"/>
  <c r="E10" i="6"/>
  <c r="Q10" i="6"/>
  <c r="O10" i="6"/>
  <c r="K6" i="6"/>
  <c r="A6" i="6"/>
  <c r="B6" i="6"/>
  <c r="S6" i="6"/>
  <c r="G6" i="6"/>
  <c r="H6" i="6" s="1"/>
  <c r="Q6" i="6"/>
  <c r="F6" i="6"/>
  <c r="E6" i="6"/>
  <c r="F5" i="6"/>
  <c r="Q5" i="6"/>
  <c r="E5" i="6"/>
  <c r="M5" i="6"/>
  <c r="A5" i="6"/>
  <c r="K5" i="6"/>
  <c r="S5" i="6"/>
  <c r="G5" i="6"/>
  <c r="H5" i="6" s="1"/>
  <c r="E3" i="6"/>
  <c r="A2" i="6"/>
  <c r="G2" i="6"/>
  <c r="H2" i="6" s="1"/>
  <c r="M2" i="6"/>
  <c r="S2" i="6"/>
  <c r="E2" i="6"/>
  <c r="K2" i="6"/>
  <c r="Q2" i="6"/>
  <c r="U8" i="6"/>
  <c r="F2" i="6"/>
  <c r="C14" i="6"/>
  <c r="L15" i="6"/>
  <c r="F15" i="6"/>
  <c r="W14" i="6"/>
  <c r="Q14" i="6"/>
  <c r="K14" i="6"/>
  <c r="E14" i="6"/>
  <c r="O12" i="6"/>
  <c r="I12" i="6"/>
  <c r="B11" i="6"/>
  <c r="S10" i="6"/>
  <c r="M10" i="6"/>
  <c r="G10" i="6"/>
  <c r="H10" i="6" s="1"/>
  <c r="A10" i="6"/>
  <c r="R9" i="6"/>
  <c r="L9" i="6"/>
  <c r="F9" i="6"/>
  <c r="V7" i="6"/>
  <c r="P7" i="6"/>
  <c r="J7" i="6"/>
  <c r="O6" i="6"/>
  <c r="I6" i="6"/>
  <c r="J6" i="6" s="1"/>
  <c r="B5" i="6"/>
  <c r="S4" i="6"/>
  <c r="M4" i="6"/>
  <c r="G4" i="6"/>
  <c r="A4" i="6"/>
  <c r="F3" i="6"/>
  <c r="W4" i="6"/>
  <c r="Q4" i="6"/>
  <c r="K4" i="6"/>
  <c r="E4" i="6"/>
  <c r="O7" i="6"/>
  <c r="I7" i="6"/>
  <c r="C7" i="6"/>
  <c r="T7" i="6"/>
  <c r="N7" i="6"/>
  <c r="H7" i="6"/>
  <c r="B7" i="6"/>
  <c r="O15" i="6"/>
  <c r="I15" i="6"/>
  <c r="J15" i="6" s="1"/>
  <c r="C15" i="6"/>
  <c r="T14" i="6"/>
  <c r="N14" i="6"/>
  <c r="H14" i="6"/>
  <c r="B14" i="6"/>
  <c r="O9" i="6"/>
  <c r="I9" i="6"/>
  <c r="C9" i="6"/>
  <c r="S7" i="6"/>
  <c r="M7" i="6"/>
  <c r="G7" i="6"/>
  <c r="A7" i="6"/>
  <c r="V4" i="6"/>
  <c r="P4" i="6"/>
  <c r="J4" i="6"/>
  <c r="O3" i="6"/>
  <c r="I3" i="6"/>
  <c r="J3" i="6" s="1"/>
  <c r="C3" i="6"/>
  <c r="I14" i="6"/>
  <c r="S14" i="6"/>
  <c r="M14" i="6"/>
  <c r="G14" i="6"/>
  <c r="A14" i="6"/>
  <c r="I10" i="6"/>
  <c r="J10" i="6" s="1"/>
  <c r="C10" i="6"/>
  <c r="R7" i="6"/>
  <c r="L7" i="6"/>
  <c r="F7" i="6"/>
  <c r="O4" i="6"/>
  <c r="I4" i="6"/>
  <c r="C4" i="6"/>
  <c r="B3" i="6"/>
  <c r="O14" i="6"/>
  <c r="S15" i="6"/>
  <c r="W15" i="6" s="1"/>
  <c r="M15" i="6"/>
  <c r="G15" i="6"/>
  <c r="H15" i="6" s="1"/>
  <c r="R14" i="6"/>
  <c r="L14" i="6"/>
  <c r="O11" i="6"/>
  <c r="I11" i="6"/>
  <c r="J11" i="6" s="1"/>
  <c r="S9" i="6"/>
  <c r="M9" i="6"/>
  <c r="G9" i="6"/>
  <c r="W7" i="6"/>
  <c r="Q7" i="6"/>
  <c r="K7" i="6"/>
  <c r="O5" i="6"/>
  <c r="I5" i="6"/>
  <c r="J5" i="6" s="1"/>
  <c r="T4" i="6"/>
  <c r="N4" i="6"/>
  <c r="H4" i="6"/>
  <c r="S3" i="6"/>
  <c r="M3" i="6"/>
  <c r="G3" i="6"/>
  <c r="H3" i="6" s="1"/>
  <c r="O13" i="6" l="1"/>
  <c r="N3" i="6"/>
  <c r="M13" i="6"/>
  <c r="V230" i="6"/>
  <c r="W292" i="6"/>
  <c r="T290" i="6"/>
  <c r="W288" i="6"/>
  <c r="Q13" i="6"/>
  <c r="E13" i="6"/>
  <c r="T291" i="6"/>
  <c r="V291" i="6"/>
  <c r="W289" i="6"/>
  <c r="W291" i="6"/>
  <c r="T231" i="6"/>
  <c r="V289" i="6"/>
  <c r="W228" i="6"/>
  <c r="T228" i="6"/>
  <c r="T288" i="6"/>
  <c r="V228" i="6"/>
  <c r="W231" i="6"/>
  <c r="W230" i="6"/>
  <c r="V290" i="6"/>
  <c r="V292" i="6"/>
  <c r="T230" i="6"/>
  <c r="V231" i="6"/>
  <c r="U86" i="6"/>
  <c r="S86" i="6" s="1"/>
  <c r="A13" i="6"/>
  <c r="T289" i="6"/>
  <c r="W290" i="6"/>
  <c r="V288" i="6"/>
  <c r="T229" i="6"/>
  <c r="V229" i="6"/>
  <c r="W229" i="6"/>
  <c r="K13" i="6"/>
  <c r="P13" i="6" s="1"/>
  <c r="C13" i="6"/>
  <c r="D13" i="6"/>
  <c r="B13" i="6"/>
  <c r="S13" i="6"/>
  <c r="F13" i="6"/>
  <c r="R3" i="6"/>
  <c r="W3" i="6"/>
  <c r="P3" i="6"/>
  <c r="G13" i="6"/>
  <c r="H13" i="6" s="1"/>
  <c r="R11" i="6"/>
  <c r="T5" i="6"/>
  <c r="N6" i="6"/>
  <c r="U193" i="6"/>
  <c r="U188" i="6"/>
  <c r="C151" i="6"/>
  <c r="K151" i="6"/>
  <c r="B151" i="6"/>
  <c r="Q151" i="6"/>
  <c r="E151" i="6"/>
  <c r="D151" i="6"/>
  <c r="F151" i="6"/>
  <c r="A151" i="6"/>
  <c r="O151" i="6"/>
  <c r="S151" i="6"/>
  <c r="I151" i="6"/>
  <c r="J151" i="6" s="1"/>
  <c r="M151" i="6"/>
  <c r="G151" i="6"/>
  <c r="H151" i="6" s="1"/>
  <c r="D146" i="6"/>
  <c r="O146" i="6"/>
  <c r="G146" i="6"/>
  <c r="H146" i="6" s="1"/>
  <c r="I146" i="6"/>
  <c r="J146" i="6" s="1"/>
  <c r="A146" i="6"/>
  <c r="Q146" i="6"/>
  <c r="C146" i="6"/>
  <c r="K146" i="6"/>
  <c r="F146" i="6"/>
  <c r="E146" i="6"/>
  <c r="B146" i="6"/>
  <c r="S146" i="6"/>
  <c r="M146" i="6"/>
  <c r="B150" i="6"/>
  <c r="A150" i="6"/>
  <c r="S150" i="6"/>
  <c r="K150" i="6"/>
  <c r="E150" i="6"/>
  <c r="G150" i="6"/>
  <c r="H150" i="6" s="1"/>
  <c r="M150" i="6"/>
  <c r="Q150" i="6"/>
  <c r="D150" i="6"/>
  <c r="C150" i="6"/>
  <c r="F150" i="6"/>
  <c r="O150" i="6"/>
  <c r="I150" i="6"/>
  <c r="J150" i="6" s="1"/>
  <c r="C145" i="6"/>
  <c r="B145" i="6"/>
  <c r="Q145" i="6"/>
  <c r="F145" i="6"/>
  <c r="D145" i="6"/>
  <c r="E145" i="6"/>
  <c r="K145" i="6"/>
  <c r="L145" i="6" s="1"/>
  <c r="M145" i="6"/>
  <c r="I145" i="6"/>
  <c r="J145" i="6" s="1"/>
  <c r="G145" i="6"/>
  <c r="H145" i="6" s="1"/>
  <c r="S145" i="6"/>
  <c r="O145" i="6"/>
  <c r="A145" i="6"/>
  <c r="A143" i="6"/>
  <c r="F143" i="6"/>
  <c r="D143" i="6"/>
  <c r="G143" i="6"/>
  <c r="H143" i="6" s="1"/>
  <c r="Q143" i="6"/>
  <c r="B143" i="6"/>
  <c r="M143" i="6"/>
  <c r="K143" i="6"/>
  <c r="O143" i="6"/>
  <c r="E143" i="6"/>
  <c r="I143" i="6"/>
  <c r="J143" i="6" s="1"/>
  <c r="C143" i="6"/>
  <c r="S143" i="6"/>
  <c r="L143" i="6"/>
  <c r="U192" i="6"/>
  <c r="U187" i="6"/>
  <c r="U185" i="6"/>
  <c r="Q184" i="6"/>
  <c r="G184" i="6"/>
  <c r="H184" i="6" s="1"/>
  <c r="D184" i="6"/>
  <c r="S184" i="6"/>
  <c r="A184" i="6"/>
  <c r="O184" i="6"/>
  <c r="M184" i="6"/>
  <c r="K184" i="6"/>
  <c r="L184" i="6" s="1"/>
  <c r="I184" i="6"/>
  <c r="J184" i="6" s="1"/>
  <c r="F184" i="6"/>
  <c r="C184" i="6"/>
  <c r="B184" i="6"/>
  <c r="E184" i="6"/>
  <c r="F106" i="6"/>
  <c r="E106" i="6"/>
  <c r="K106" i="6"/>
  <c r="L106" i="6" s="1"/>
  <c r="Q106" i="6"/>
  <c r="O106" i="6"/>
  <c r="A106" i="6"/>
  <c r="I106" i="6"/>
  <c r="J106" i="6" s="1"/>
  <c r="B106" i="6"/>
  <c r="C106" i="6"/>
  <c r="S106" i="6"/>
  <c r="M106" i="6"/>
  <c r="D106" i="6"/>
  <c r="G106" i="6"/>
  <c r="H106" i="6" s="1"/>
  <c r="U111" i="6"/>
  <c r="U148" i="6"/>
  <c r="S142" i="6"/>
  <c r="F142" i="6"/>
  <c r="Q142" i="6"/>
  <c r="C142" i="6"/>
  <c r="O142" i="6"/>
  <c r="B142" i="6"/>
  <c r="M142" i="6"/>
  <c r="A142" i="6"/>
  <c r="I142" i="6"/>
  <c r="J142" i="6" s="1"/>
  <c r="K142" i="6"/>
  <c r="G142" i="6"/>
  <c r="H142" i="6" s="1"/>
  <c r="E142" i="6"/>
  <c r="D142" i="6"/>
  <c r="L6" i="6"/>
  <c r="R6" i="6"/>
  <c r="C53" i="6"/>
  <c r="B53" i="6"/>
  <c r="E53" i="6"/>
  <c r="Q53" i="6"/>
  <c r="D53" i="6"/>
  <c r="F53" i="6"/>
  <c r="K53" i="6"/>
  <c r="L53" i="6" s="1"/>
  <c r="S53" i="6"/>
  <c r="M53" i="6"/>
  <c r="G53" i="6"/>
  <c r="H53" i="6" s="1"/>
  <c r="O53" i="6"/>
  <c r="A53" i="6"/>
  <c r="I53" i="6"/>
  <c r="J53" i="6" s="1"/>
  <c r="A45" i="6"/>
  <c r="F45" i="6"/>
  <c r="O45" i="6"/>
  <c r="M45" i="6"/>
  <c r="I45" i="6"/>
  <c r="J45" i="6" s="1"/>
  <c r="G45" i="6"/>
  <c r="H45" i="6" s="1"/>
  <c r="E45" i="6"/>
  <c r="B45" i="6"/>
  <c r="S45" i="6"/>
  <c r="D45" i="6"/>
  <c r="C45" i="6"/>
  <c r="Q45" i="6"/>
  <c r="K45" i="6"/>
  <c r="C95" i="6"/>
  <c r="Q95" i="6"/>
  <c r="D95" i="6"/>
  <c r="B95" i="6"/>
  <c r="E95" i="6"/>
  <c r="K95" i="6"/>
  <c r="O95" i="6"/>
  <c r="I95" i="6"/>
  <c r="J95" i="6" s="1"/>
  <c r="A95" i="6"/>
  <c r="F95" i="6"/>
  <c r="S95" i="6"/>
  <c r="M95" i="6"/>
  <c r="N95" i="6" s="1"/>
  <c r="G95" i="6"/>
  <c r="H95" i="6" s="1"/>
  <c r="A87" i="6"/>
  <c r="F87" i="6"/>
  <c r="E87" i="6"/>
  <c r="D87" i="6"/>
  <c r="O87" i="6"/>
  <c r="I87" i="6"/>
  <c r="J87" i="6" s="1"/>
  <c r="S87" i="6"/>
  <c r="C87" i="6"/>
  <c r="B87" i="6"/>
  <c r="M87" i="6"/>
  <c r="K87" i="6"/>
  <c r="Q87" i="6"/>
  <c r="G87" i="6"/>
  <c r="H87" i="6" s="1"/>
  <c r="P5" i="6"/>
  <c r="B52" i="6"/>
  <c r="A52" i="6"/>
  <c r="S52" i="6"/>
  <c r="D52" i="6"/>
  <c r="G52" i="6"/>
  <c r="H52" i="6" s="1"/>
  <c r="M52" i="6"/>
  <c r="Q52" i="6"/>
  <c r="O52" i="6"/>
  <c r="K52" i="6"/>
  <c r="T52" i="6" s="1"/>
  <c r="I52" i="6"/>
  <c r="J52" i="6" s="1"/>
  <c r="F52" i="6"/>
  <c r="E52" i="6"/>
  <c r="C52" i="6"/>
  <c r="C47" i="6"/>
  <c r="D47" i="6"/>
  <c r="E47" i="6"/>
  <c r="K47" i="6"/>
  <c r="L47" i="6" s="1"/>
  <c r="Q47" i="6"/>
  <c r="B47" i="6"/>
  <c r="O47" i="6"/>
  <c r="S47" i="6"/>
  <c r="I47" i="6"/>
  <c r="J47" i="6" s="1"/>
  <c r="M47" i="6"/>
  <c r="G47" i="6"/>
  <c r="H47" i="6" s="1"/>
  <c r="F47" i="6"/>
  <c r="A47" i="6"/>
  <c r="V5" i="6"/>
  <c r="B94" i="6"/>
  <c r="S94" i="6"/>
  <c r="A94" i="6"/>
  <c r="G94" i="6"/>
  <c r="H94" i="6" s="1"/>
  <c r="M94" i="6"/>
  <c r="F94" i="6"/>
  <c r="Q94" i="6"/>
  <c r="K94" i="6"/>
  <c r="W94" i="6" s="1"/>
  <c r="E94" i="6"/>
  <c r="O94" i="6"/>
  <c r="I94" i="6"/>
  <c r="J94" i="6" s="1"/>
  <c r="D94" i="6"/>
  <c r="C94" i="6"/>
  <c r="C89" i="6"/>
  <c r="Q89" i="6"/>
  <c r="D89" i="6"/>
  <c r="K89" i="6"/>
  <c r="B89" i="6"/>
  <c r="E89" i="6"/>
  <c r="A89" i="6"/>
  <c r="F89" i="6"/>
  <c r="S89" i="6"/>
  <c r="O89" i="6"/>
  <c r="G89" i="6"/>
  <c r="H89" i="6" s="1"/>
  <c r="M89" i="6"/>
  <c r="I89" i="6"/>
  <c r="J89" i="6" s="1"/>
  <c r="D48" i="6"/>
  <c r="B48" i="6"/>
  <c r="A48" i="6"/>
  <c r="E48" i="6"/>
  <c r="C48" i="6"/>
  <c r="G48" i="6"/>
  <c r="H48" i="6" s="1"/>
  <c r="K48" i="6"/>
  <c r="F48" i="6"/>
  <c r="O48" i="6"/>
  <c r="S48" i="6"/>
  <c r="I48" i="6"/>
  <c r="J48" i="6" s="1"/>
  <c r="M48" i="6"/>
  <c r="Q48" i="6"/>
  <c r="D90" i="6"/>
  <c r="I90" i="6"/>
  <c r="J90" i="6" s="1"/>
  <c r="C90" i="6"/>
  <c r="S90" i="6"/>
  <c r="E90" i="6"/>
  <c r="B90" i="6"/>
  <c r="M90" i="6"/>
  <c r="F90" i="6"/>
  <c r="G90" i="6"/>
  <c r="H90" i="6" s="1"/>
  <c r="Q90" i="6"/>
  <c r="O90" i="6"/>
  <c r="A90" i="6"/>
  <c r="K90" i="6"/>
  <c r="L90" i="6" s="1"/>
  <c r="F8" i="6"/>
  <c r="D8" i="6"/>
  <c r="S44" i="6"/>
  <c r="C44" i="6"/>
  <c r="Q44" i="6"/>
  <c r="I44" i="6"/>
  <c r="J44" i="6" s="1"/>
  <c r="O44" i="6"/>
  <c r="M44" i="6"/>
  <c r="K44" i="6"/>
  <c r="F44" i="6"/>
  <c r="E44" i="6"/>
  <c r="G44" i="6"/>
  <c r="H44" i="6" s="1"/>
  <c r="B44" i="6"/>
  <c r="A44" i="6"/>
  <c r="D44" i="6"/>
  <c r="Q86" i="6"/>
  <c r="M86" i="6"/>
  <c r="K86" i="6"/>
  <c r="O86" i="6"/>
  <c r="I86" i="6"/>
  <c r="J86" i="6" s="1"/>
  <c r="B86" i="6"/>
  <c r="G86" i="6"/>
  <c r="H86" i="6" s="1"/>
  <c r="D86" i="6"/>
  <c r="F50" i="6"/>
  <c r="E50" i="6"/>
  <c r="K50" i="6"/>
  <c r="L50" i="6" s="1"/>
  <c r="Q50" i="6"/>
  <c r="B50" i="6"/>
  <c r="D50" i="6"/>
  <c r="S50" i="6"/>
  <c r="M50" i="6"/>
  <c r="O50" i="6"/>
  <c r="P50" i="6" s="1"/>
  <c r="G50" i="6"/>
  <c r="H50" i="6" s="1"/>
  <c r="I50" i="6"/>
  <c r="J50" i="6" s="1"/>
  <c r="A50" i="6"/>
  <c r="C50" i="6"/>
  <c r="C55" i="6"/>
  <c r="A55" i="6"/>
  <c r="B55" i="6"/>
  <c r="D55" i="6"/>
  <c r="M55" i="6"/>
  <c r="E55" i="6"/>
  <c r="Q55" i="6"/>
  <c r="F55" i="6"/>
  <c r="G55" i="6"/>
  <c r="H55" i="6" s="1"/>
  <c r="S55" i="6"/>
  <c r="K55" i="6"/>
  <c r="O55" i="6"/>
  <c r="I55" i="6"/>
  <c r="J55" i="6" s="1"/>
  <c r="T15" i="6"/>
  <c r="V15" i="6"/>
  <c r="R15" i="6"/>
  <c r="T10" i="6"/>
  <c r="P6" i="6"/>
  <c r="R10" i="6"/>
  <c r="W5" i="6"/>
  <c r="T6" i="6"/>
  <c r="V11" i="6"/>
  <c r="N11" i="6"/>
  <c r="P11" i="6"/>
  <c r="T11" i="6"/>
  <c r="L11" i="6"/>
  <c r="W11" i="6"/>
  <c r="N10" i="6"/>
  <c r="P10" i="6"/>
  <c r="V10" i="6"/>
  <c r="L10" i="6"/>
  <c r="W10" i="6"/>
  <c r="W6" i="6"/>
  <c r="V6" i="6"/>
  <c r="L5" i="6"/>
  <c r="R5" i="6"/>
  <c r="N5" i="6"/>
  <c r="K8" i="6"/>
  <c r="L8" i="6" s="1"/>
  <c r="V3" i="6"/>
  <c r="T3" i="6"/>
  <c r="A8" i="6"/>
  <c r="Q8" i="6"/>
  <c r="G8" i="6"/>
  <c r="H8" i="6" s="1"/>
  <c r="B8" i="6"/>
  <c r="C8" i="6"/>
  <c r="W2" i="6"/>
  <c r="P2" i="6"/>
  <c r="V2" i="6"/>
  <c r="M8" i="6"/>
  <c r="I8" i="6"/>
  <c r="J8" i="6" s="1"/>
  <c r="S8" i="6"/>
  <c r="O8" i="6"/>
  <c r="L2" i="6"/>
  <c r="T2" i="6"/>
  <c r="R2" i="6"/>
  <c r="E8" i="6"/>
  <c r="N2" i="6"/>
  <c r="L13" i="6" l="1"/>
  <c r="F86" i="6"/>
  <c r="E86" i="6"/>
  <c r="T13" i="6"/>
  <c r="C86" i="6"/>
  <c r="R13" i="6"/>
  <c r="U97" i="6"/>
  <c r="U92" i="6"/>
  <c r="R150" i="6"/>
  <c r="A86" i="6"/>
  <c r="R143" i="6"/>
  <c r="N13" i="6"/>
  <c r="W53" i="6"/>
  <c r="V13" i="6"/>
  <c r="N53" i="6"/>
  <c r="N106" i="6"/>
  <c r="W13" i="6"/>
  <c r="T89" i="6"/>
  <c r="V48" i="6"/>
  <c r="P143" i="6"/>
  <c r="P151" i="6"/>
  <c r="W142" i="6"/>
  <c r="R145" i="6"/>
  <c r="T146" i="6"/>
  <c r="P145" i="6"/>
  <c r="P53" i="6"/>
  <c r="V95" i="6"/>
  <c r="P94" i="6"/>
  <c r="V53" i="6"/>
  <c r="R53" i="6"/>
  <c r="W90" i="6"/>
  <c r="W48" i="6"/>
  <c r="R87" i="6"/>
  <c r="R45" i="6"/>
  <c r="P90" i="6"/>
  <c r="L87" i="6"/>
  <c r="W95" i="6"/>
  <c r="L45" i="6"/>
  <c r="V145" i="6"/>
  <c r="W151" i="6"/>
  <c r="N94" i="6"/>
  <c r="V47" i="6"/>
  <c r="T95" i="6"/>
  <c r="L142" i="6"/>
  <c r="N142" i="6"/>
  <c r="N145" i="6"/>
  <c r="W89" i="6"/>
  <c r="N151" i="6"/>
  <c r="N47" i="6"/>
  <c r="T55" i="6"/>
  <c r="R90" i="6"/>
  <c r="N184" i="6"/>
  <c r="R184" i="6"/>
  <c r="V142" i="6"/>
  <c r="V184" i="6"/>
  <c r="V150" i="6"/>
  <c r="T151" i="6"/>
  <c r="N150" i="6"/>
  <c r="T145" i="6"/>
  <c r="W145" i="6"/>
  <c r="V143" i="6"/>
  <c r="W106" i="6"/>
  <c r="R106" i="6"/>
  <c r="P55" i="6"/>
  <c r="R55" i="6"/>
  <c r="P47" i="6"/>
  <c r="V45" i="6"/>
  <c r="N45" i="6"/>
  <c r="L55" i="6"/>
  <c r="R48" i="6"/>
  <c r="V94" i="6"/>
  <c r="P52" i="6"/>
  <c r="T87" i="6"/>
  <c r="W45" i="6"/>
  <c r="R94" i="6"/>
  <c r="R47" i="6"/>
  <c r="V55" i="6"/>
  <c r="L94" i="6"/>
  <c r="T94" i="6"/>
  <c r="L95" i="6"/>
  <c r="W87" i="6"/>
  <c r="N87" i="6"/>
  <c r="R50" i="6"/>
  <c r="T50" i="6"/>
  <c r="D188" i="6"/>
  <c r="G188" i="6"/>
  <c r="H188" i="6" s="1"/>
  <c r="B188" i="6"/>
  <c r="C188" i="6"/>
  <c r="A188" i="6"/>
  <c r="Q188" i="6"/>
  <c r="F188" i="6"/>
  <c r="K188" i="6"/>
  <c r="M188" i="6"/>
  <c r="I188" i="6"/>
  <c r="J188" i="6" s="1"/>
  <c r="S188" i="6"/>
  <c r="E188" i="6"/>
  <c r="O188" i="6"/>
  <c r="R142" i="6"/>
  <c r="A185" i="6"/>
  <c r="E185" i="6"/>
  <c r="F185" i="6"/>
  <c r="K185" i="6"/>
  <c r="L185" i="6" s="1"/>
  <c r="Q185" i="6"/>
  <c r="O185" i="6"/>
  <c r="I185" i="6"/>
  <c r="J185" i="6" s="1"/>
  <c r="C185" i="6"/>
  <c r="B185" i="6"/>
  <c r="S185" i="6"/>
  <c r="W185" i="6" s="1"/>
  <c r="G185" i="6"/>
  <c r="H185" i="6" s="1"/>
  <c r="D185" i="6"/>
  <c r="M185" i="6"/>
  <c r="T143" i="6"/>
  <c r="T150" i="6"/>
  <c r="L150" i="6"/>
  <c r="R146" i="6"/>
  <c r="V151" i="6"/>
  <c r="L146" i="6"/>
  <c r="L151" i="6"/>
  <c r="C187" i="6"/>
  <c r="D187" i="6"/>
  <c r="E187" i="6"/>
  <c r="Q187" i="6"/>
  <c r="G187" i="6"/>
  <c r="H187" i="6" s="1"/>
  <c r="S187" i="6"/>
  <c r="A187" i="6"/>
  <c r="K187" i="6"/>
  <c r="B187" i="6"/>
  <c r="M187" i="6"/>
  <c r="I187" i="6"/>
  <c r="J187" i="6" s="1"/>
  <c r="F187" i="6"/>
  <c r="O187" i="6"/>
  <c r="W143" i="6"/>
  <c r="P146" i="6"/>
  <c r="W184" i="6"/>
  <c r="N143" i="6"/>
  <c r="P150" i="6"/>
  <c r="W150" i="6"/>
  <c r="V146" i="6"/>
  <c r="R151" i="6"/>
  <c r="B192" i="6"/>
  <c r="S192" i="6"/>
  <c r="A192" i="6"/>
  <c r="D192" i="6"/>
  <c r="F192" i="6"/>
  <c r="G192" i="6"/>
  <c r="H192" i="6" s="1"/>
  <c r="M192" i="6"/>
  <c r="K192" i="6"/>
  <c r="T192" i="6" s="1"/>
  <c r="C192" i="6"/>
  <c r="E192" i="6"/>
  <c r="Q192" i="6"/>
  <c r="O192" i="6"/>
  <c r="I192" i="6"/>
  <c r="J192" i="6" s="1"/>
  <c r="N146" i="6"/>
  <c r="W146" i="6"/>
  <c r="C193" i="6"/>
  <c r="G193" i="6"/>
  <c r="H193" i="6" s="1"/>
  <c r="S193" i="6"/>
  <c r="B193" i="6"/>
  <c r="A193" i="6"/>
  <c r="K193" i="6"/>
  <c r="L193" i="6" s="1"/>
  <c r="M193" i="6"/>
  <c r="D193" i="6"/>
  <c r="E193" i="6"/>
  <c r="Q193" i="6"/>
  <c r="F193" i="6"/>
  <c r="O193" i="6"/>
  <c r="I193" i="6"/>
  <c r="J193" i="6" s="1"/>
  <c r="U153" i="6"/>
  <c r="T106" i="6"/>
  <c r="V106" i="6"/>
  <c r="P142" i="6"/>
  <c r="T142" i="6"/>
  <c r="P106" i="6"/>
  <c r="F148" i="6"/>
  <c r="E148" i="6"/>
  <c r="K148" i="6"/>
  <c r="Q148" i="6"/>
  <c r="A148" i="6"/>
  <c r="O148" i="6"/>
  <c r="I148" i="6"/>
  <c r="J148" i="6" s="1"/>
  <c r="C148" i="6"/>
  <c r="S148" i="6"/>
  <c r="D148" i="6"/>
  <c r="M148" i="6"/>
  <c r="B148" i="6"/>
  <c r="G148" i="6"/>
  <c r="H148" i="6" s="1"/>
  <c r="P184" i="6"/>
  <c r="C111" i="6"/>
  <c r="G111" i="6"/>
  <c r="H111" i="6" s="1"/>
  <c r="Q111" i="6"/>
  <c r="A111" i="6"/>
  <c r="B111" i="6"/>
  <c r="K111" i="6"/>
  <c r="L111" i="6" s="1"/>
  <c r="S111" i="6"/>
  <c r="D111" i="6"/>
  <c r="F111" i="6"/>
  <c r="E111" i="6"/>
  <c r="M111" i="6"/>
  <c r="O111" i="6"/>
  <c r="I111" i="6"/>
  <c r="J111" i="6" s="1"/>
  <c r="U190" i="6"/>
  <c r="T184" i="6"/>
  <c r="V90" i="6"/>
  <c r="P48" i="6"/>
  <c r="V50" i="6"/>
  <c r="T90" i="6"/>
  <c r="R89" i="6"/>
  <c r="W47" i="6"/>
  <c r="W52" i="6"/>
  <c r="R95" i="6"/>
  <c r="P95" i="6"/>
  <c r="T45" i="6"/>
  <c r="T48" i="6"/>
  <c r="N89" i="6"/>
  <c r="L89" i="6"/>
  <c r="T47" i="6"/>
  <c r="R52" i="6"/>
  <c r="N90" i="6"/>
  <c r="N48" i="6"/>
  <c r="L48" i="6"/>
  <c r="V89" i="6"/>
  <c r="L52" i="6"/>
  <c r="P89" i="6"/>
  <c r="V52" i="6"/>
  <c r="V87" i="6"/>
  <c r="P87" i="6"/>
  <c r="P45" i="6"/>
  <c r="T53" i="6"/>
  <c r="N52" i="6"/>
  <c r="N86" i="6"/>
  <c r="P44" i="6"/>
  <c r="R86" i="6"/>
  <c r="T86" i="6"/>
  <c r="N44" i="6"/>
  <c r="R44" i="6"/>
  <c r="V86" i="6"/>
  <c r="V44" i="6"/>
  <c r="L86" i="6"/>
  <c r="N50" i="6"/>
  <c r="P86" i="6"/>
  <c r="T44" i="6"/>
  <c r="W44" i="6"/>
  <c r="W50" i="6"/>
  <c r="L44" i="6"/>
  <c r="W55" i="6"/>
  <c r="N55" i="6"/>
  <c r="W86" i="6"/>
  <c r="T8" i="6"/>
  <c r="R8" i="6"/>
  <c r="N8" i="6"/>
  <c r="P8" i="6"/>
  <c r="V8" i="6"/>
  <c r="W8" i="6"/>
  <c r="F92" i="6" l="1"/>
  <c r="S92" i="6"/>
  <c r="C92" i="6"/>
  <c r="E92" i="6"/>
  <c r="G92" i="6"/>
  <c r="H92" i="6" s="1"/>
  <c r="K92" i="6"/>
  <c r="A92" i="6"/>
  <c r="D92" i="6"/>
  <c r="M92" i="6"/>
  <c r="O92" i="6"/>
  <c r="B92" i="6"/>
  <c r="Q92" i="6"/>
  <c r="I92" i="6"/>
  <c r="J92" i="6" s="1"/>
  <c r="F97" i="6"/>
  <c r="I97" i="6"/>
  <c r="J97" i="6" s="1"/>
  <c r="C97" i="6"/>
  <c r="G97" i="6"/>
  <c r="H97" i="6" s="1"/>
  <c r="O97" i="6"/>
  <c r="A97" i="6"/>
  <c r="S97" i="6"/>
  <c r="Q97" i="6"/>
  <c r="B97" i="6"/>
  <c r="K97" i="6"/>
  <c r="E97" i="6"/>
  <c r="D97" i="6"/>
  <c r="M97" i="6"/>
  <c r="N192" i="6"/>
  <c r="W192" i="6"/>
  <c r="R192" i="6"/>
  <c r="L192" i="6"/>
  <c r="V192" i="6"/>
  <c r="N188" i="6"/>
  <c r="R193" i="6"/>
  <c r="P192" i="6"/>
  <c r="T188" i="6"/>
  <c r="R187" i="6"/>
  <c r="V188" i="6"/>
  <c r="R111" i="6"/>
  <c r="N185" i="6"/>
  <c r="P185" i="6"/>
  <c r="R185" i="6"/>
  <c r="N148" i="6"/>
  <c r="V187" i="6"/>
  <c r="R188" i="6"/>
  <c r="N111" i="6"/>
  <c r="W111" i="6"/>
  <c r="P148" i="6"/>
  <c r="P193" i="6"/>
  <c r="L187" i="6"/>
  <c r="T187" i="6"/>
  <c r="N187" i="6"/>
  <c r="W188" i="6"/>
  <c r="V193" i="6"/>
  <c r="N193" i="6"/>
  <c r="T193" i="6"/>
  <c r="W187" i="6"/>
  <c r="P187" i="6"/>
  <c r="T185" i="6"/>
  <c r="P188" i="6"/>
  <c r="W193" i="6"/>
  <c r="V185" i="6"/>
  <c r="L188" i="6"/>
  <c r="F190" i="6"/>
  <c r="B190" i="6"/>
  <c r="M190" i="6"/>
  <c r="D190" i="6"/>
  <c r="Q190" i="6"/>
  <c r="E190" i="6"/>
  <c r="S190" i="6"/>
  <c r="G190" i="6"/>
  <c r="H190" i="6" s="1"/>
  <c r="A190" i="6"/>
  <c r="K190" i="6"/>
  <c r="O190" i="6"/>
  <c r="I190" i="6"/>
  <c r="J190" i="6" s="1"/>
  <c r="C190" i="6"/>
  <c r="V148" i="6"/>
  <c r="T148" i="6"/>
  <c r="P111" i="6"/>
  <c r="T111" i="6"/>
  <c r="R148" i="6"/>
  <c r="W148" i="6"/>
  <c r="L148" i="6"/>
  <c r="C153" i="6"/>
  <c r="B153" i="6"/>
  <c r="K153" i="6"/>
  <c r="L153" i="6" s="1"/>
  <c r="S153" i="6"/>
  <c r="D153" i="6"/>
  <c r="E153" i="6"/>
  <c r="M153" i="6"/>
  <c r="F153" i="6"/>
  <c r="G153" i="6"/>
  <c r="H153" i="6" s="1"/>
  <c r="Q153" i="6"/>
  <c r="A153" i="6"/>
  <c r="O153" i="6"/>
  <c r="I153" i="6"/>
  <c r="J153" i="6" s="1"/>
  <c r="V111" i="6"/>
  <c r="U195" i="6"/>
  <c r="N92" i="6" l="1"/>
  <c r="V92" i="6"/>
  <c r="P92" i="6"/>
  <c r="L92" i="6"/>
  <c r="T92" i="6"/>
  <c r="W92" i="6"/>
  <c r="R92" i="6"/>
  <c r="L97" i="6"/>
  <c r="W97" i="6"/>
  <c r="T97" i="6"/>
  <c r="P97" i="6"/>
  <c r="V97" i="6"/>
  <c r="R97" i="6"/>
  <c r="N97" i="6"/>
  <c r="R153" i="6"/>
  <c r="V153" i="6"/>
  <c r="P153" i="6"/>
  <c r="N153" i="6"/>
  <c r="V190" i="6"/>
  <c r="W190" i="6"/>
  <c r="L190" i="6"/>
  <c r="T153" i="6"/>
  <c r="R190" i="6"/>
  <c r="T190" i="6"/>
  <c r="E195" i="6"/>
  <c r="D195" i="6"/>
  <c r="M195" i="6"/>
  <c r="G195" i="6"/>
  <c r="H195" i="6" s="1"/>
  <c r="I195" i="6"/>
  <c r="J195" i="6" s="1"/>
  <c r="C195" i="6"/>
  <c r="A195" i="6"/>
  <c r="Q195" i="6"/>
  <c r="B195" i="6"/>
  <c r="O195" i="6"/>
  <c r="K195" i="6"/>
  <c r="F195" i="6"/>
  <c r="S195" i="6"/>
  <c r="W153" i="6"/>
  <c r="P190" i="6"/>
  <c r="N190" i="6"/>
  <c r="T195" i="6" l="1"/>
  <c r="P195" i="6"/>
  <c r="R195" i="6"/>
  <c r="L195" i="6"/>
  <c r="V195" i="6"/>
  <c r="N195" i="6"/>
  <c r="W195" i="6"/>
</calcChain>
</file>

<file path=xl/sharedStrings.xml><?xml version="1.0" encoding="utf-8"?>
<sst xmlns="http://schemas.openxmlformats.org/spreadsheetml/2006/main" count="13084" uniqueCount="797">
  <si>
    <t>Revenue</t>
  </si>
  <si>
    <t>Expense</t>
  </si>
  <si>
    <t>Appropriation from fund balance</t>
  </si>
  <si>
    <t>Appropriation to fund balance</t>
  </si>
  <si>
    <t>Net change</t>
  </si>
  <si>
    <t>Municipality</t>
  </si>
  <si>
    <t>Barrington</t>
  </si>
  <si>
    <t>Fiscal Year</t>
  </si>
  <si>
    <t>Municipal General Fund</t>
  </si>
  <si>
    <t>Eliminations</t>
  </si>
  <si>
    <t>Total MTPA</t>
  </si>
  <si>
    <t>Projected</t>
  </si>
  <si>
    <t>Financing Uses</t>
  </si>
  <si>
    <t>Please explain reason for expected shortfall</t>
  </si>
  <si>
    <t>How much in the way of TANS or other short term financing was issued last year</t>
  </si>
  <si>
    <t>Fund Financial Statement General Fund</t>
  </si>
  <si>
    <t>Reportable Government Services</t>
  </si>
  <si>
    <t>What is the current average age of vendor payments past due</t>
  </si>
  <si>
    <t>Actual</t>
  </si>
  <si>
    <t>Fund Financial Statement School Unrestricted fund</t>
  </si>
  <si>
    <t>All other non School unrestricted funds</t>
  </si>
  <si>
    <t>Control (X)</t>
  </si>
  <si>
    <t>Dept. (XX)</t>
  </si>
  <si>
    <t>Group  (XX)</t>
  </si>
  <si>
    <t>Class   (XX)</t>
  </si>
  <si>
    <t>Account  (XXX)</t>
  </si>
  <si>
    <t>Report</t>
  </si>
  <si>
    <t>Budget to Actual 2</t>
  </si>
  <si>
    <t>Code</t>
  </si>
  <si>
    <t xml:space="preserve">Entity </t>
  </si>
  <si>
    <t>Detail</t>
  </si>
  <si>
    <t>Column</t>
  </si>
  <si>
    <t>Group</t>
  </si>
  <si>
    <t>Union</t>
  </si>
  <si>
    <t>code</t>
  </si>
  <si>
    <t>Insurance Type</t>
  </si>
  <si>
    <t>Adopted Budget Survey / 5 Year Forecast</t>
  </si>
  <si>
    <t>Budget</t>
  </si>
  <si>
    <t>Municipal</t>
  </si>
  <si>
    <t>Police Union</t>
  </si>
  <si>
    <t>Work Related Injury</t>
  </si>
  <si>
    <t>Bristol</t>
  </si>
  <si>
    <t>Budget to Actual 1</t>
  </si>
  <si>
    <t>Year 2 Forecast</t>
  </si>
  <si>
    <t>Other GASB54 Funds,Allocations, and Adjs.</t>
  </si>
  <si>
    <t>Police</t>
  </si>
  <si>
    <t>Fire Union</t>
  </si>
  <si>
    <t>Dental</t>
  </si>
  <si>
    <t>Burrillville</t>
  </si>
  <si>
    <t>Year 3 Forecast</t>
  </si>
  <si>
    <t>Fund Financial Statements General Fund</t>
  </si>
  <si>
    <t>Fire</t>
  </si>
  <si>
    <t>Municipal Union</t>
  </si>
  <si>
    <t>Medical</t>
  </si>
  <si>
    <t>Central Falls</t>
  </si>
  <si>
    <t>Budget to Actual 3</t>
  </si>
  <si>
    <t>Year 4 Forecast</t>
  </si>
  <si>
    <t>Teachers</t>
  </si>
  <si>
    <t>Non-Union Municipal</t>
  </si>
  <si>
    <t>Vision</t>
  </si>
  <si>
    <t>Charlestown</t>
  </si>
  <si>
    <t>Municipal Data Report</t>
  </si>
  <si>
    <t>Year 5 Forecast</t>
  </si>
  <si>
    <t>RGS Elimination</t>
  </si>
  <si>
    <t>Non-Teachers</t>
  </si>
  <si>
    <t>Teacher Union</t>
  </si>
  <si>
    <t>Other</t>
  </si>
  <si>
    <t>Coventry</t>
  </si>
  <si>
    <t>Amended Budget</t>
  </si>
  <si>
    <t>Non-Teacher Union</t>
  </si>
  <si>
    <t>Medicare Supplement (Part C)</t>
  </si>
  <si>
    <t>Cranston</t>
  </si>
  <si>
    <t>General Fund Elimination</t>
  </si>
  <si>
    <t>Non-Union School</t>
  </si>
  <si>
    <t>Medicare Part D</t>
  </si>
  <si>
    <t>Cumberland</t>
  </si>
  <si>
    <t>Paraprofessionals</t>
  </si>
  <si>
    <t>East Greenwich</t>
  </si>
  <si>
    <t>Audited Actual</t>
  </si>
  <si>
    <t>East Providence</t>
  </si>
  <si>
    <t>Exeter</t>
  </si>
  <si>
    <t>Foster</t>
  </si>
  <si>
    <t>Glocester</t>
  </si>
  <si>
    <t>Hopkinton</t>
  </si>
  <si>
    <t>Jamestown</t>
  </si>
  <si>
    <t>Johnston</t>
  </si>
  <si>
    <t>Lincoln</t>
  </si>
  <si>
    <t>Little Compton</t>
  </si>
  <si>
    <t>Middletown</t>
  </si>
  <si>
    <t>Narragansett</t>
  </si>
  <si>
    <t>Newport</t>
  </si>
  <si>
    <t>New Shoreham</t>
  </si>
  <si>
    <t>North Kingstown</t>
  </si>
  <si>
    <t>North Providence</t>
  </si>
  <si>
    <t>North Smithfield</t>
  </si>
  <si>
    <t>Pawtucket</t>
  </si>
  <si>
    <t>Portsmouth</t>
  </si>
  <si>
    <t>Providence</t>
  </si>
  <si>
    <t>Richmond</t>
  </si>
  <si>
    <t>Scituate</t>
  </si>
  <si>
    <t>Smithfield</t>
  </si>
  <si>
    <t>South Kingstown</t>
  </si>
  <si>
    <t>Tiverton</t>
  </si>
  <si>
    <t>Warren</t>
  </si>
  <si>
    <t>Warwick</t>
  </si>
  <si>
    <t>Westerly</t>
  </si>
  <si>
    <t>West Greenwich</t>
  </si>
  <si>
    <t>West Warwick</t>
  </si>
  <si>
    <t>Woonsocket</t>
  </si>
  <si>
    <t>Barrington school district</t>
  </si>
  <si>
    <t>Bristol school district</t>
  </si>
  <si>
    <t>Burrillville school district</t>
  </si>
  <si>
    <t>Central Falls school district</t>
  </si>
  <si>
    <t>Charlestown school district</t>
  </si>
  <si>
    <t>Coventry school district</t>
  </si>
  <si>
    <t>Cranston school district</t>
  </si>
  <si>
    <t>Cumberland school district</t>
  </si>
  <si>
    <t>East Greenwich school district</t>
  </si>
  <si>
    <t>East Providence school district</t>
  </si>
  <si>
    <t>x</t>
  </si>
  <si>
    <t>Exeter school district</t>
  </si>
  <si>
    <t>Foster school district</t>
  </si>
  <si>
    <t>Glocester school district</t>
  </si>
  <si>
    <t>Hopkinton school district</t>
  </si>
  <si>
    <t>Jamestown school district</t>
  </si>
  <si>
    <t>Johnston school district</t>
  </si>
  <si>
    <t>Lincoln school district</t>
  </si>
  <si>
    <t>Little Compton school district</t>
  </si>
  <si>
    <t>Middletown school district</t>
  </si>
  <si>
    <t>Narragansett school district</t>
  </si>
  <si>
    <t>Newport school district</t>
  </si>
  <si>
    <t>New Shoreham school district</t>
  </si>
  <si>
    <t>North Kingstown school district</t>
  </si>
  <si>
    <t>North Providence school district</t>
  </si>
  <si>
    <t>North Smithfield school district</t>
  </si>
  <si>
    <t>Pawtucket school district</t>
  </si>
  <si>
    <t>Portsmouth school district</t>
  </si>
  <si>
    <t>Providence school district</t>
  </si>
  <si>
    <t>Richmond school district</t>
  </si>
  <si>
    <t>Scituate school district</t>
  </si>
  <si>
    <t>Smithfield school district</t>
  </si>
  <si>
    <t>South Kingstown school district</t>
  </si>
  <si>
    <t>Tiverton school district</t>
  </si>
  <si>
    <t>Warren school district</t>
  </si>
  <si>
    <t>Warwick school district</t>
  </si>
  <si>
    <t>Westerly school district</t>
  </si>
  <si>
    <t>West Greenwich school district</t>
  </si>
  <si>
    <t>West Warwick school district</t>
  </si>
  <si>
    <t>Woonsocket school district</t>
  </si>
  <si>
    <t>Bristol-Warren Regional School District</t>
  </si>
  <si>
    <t>Exeter-West Greenwich Regional School District</t>
  </si>
  <si>
    <t>Chariho Regional School District</t>
  </si>
  <si>
    <t>Foster-Glocester Regional School District</t>
  </si>
  <si>
    <t>Entity</t>
  </si>
  <si>
    <t>Fiscal Year of Report</t>
  </si>
  <si>
    <t>Control</t>
  </si>
  <si>
    <t>Department</t>
  </si>
  <si>
    <t>Class</t>
  </si>
  <si>
    <t>Account</t>
  </si>
  <si>
    <t>Amount</t>
  </si>
  <si>
    <t>School UCOA Codes</t>
  </si>
  <si>
    <t>account</t>
  </si>
  <si>
    <t>dept</t>
  </si>
  <si>
    <t>group</t>
  </si>
  <si>
    <t>class</t>
  </si>
  <si>
    <t>Definition of Reportable Accounts- If definition is blank, no further description is needed and or is defined by UCOA Crosswalk column.</t>
  </si>
  <si>
    <t>UCOA Crosswalk</t>
  </si>
  <si>
    <t/>
  </si>
  <si>
    <t>Local Revenue</t>
  </si>
  <si>
    <t>Property Tax</t>
  </si>
  <si>
    <t>Current Year Levy Tax Collection</t>
  </si>
  <si>
    <t>Collections for only the CURRENT fiscal year's levy, including motor vehicle levy collections (Exclusive of Pilot and or Tax Treaties not Included in Levy)</t>
  </si>
  <si>
    <t>N/A, no school UCOA code listed</t>
  </si>
  <si>
    <t xml:space="preserve">Federal Aid </t>
  </si>
  <si>
    <t>Federal Aid</t>
  </si>
  <si>
    <t>Local Non-Property Tax Revenues</t>
  </si>
  <si>
    <t>Last Year's Levy Tax Collection</t>
  </si>
  <si>
    <t>Collections for only LAST fiscal year's levy, including motor vehicle levy collections (Exclusive of Pilot and or Tax Treaties not Included in Levy)</t>
  </si>
  <si>
    <t xml:space="preserve">State Aid </t>
  </si>
  <si>
    <t>State Aid</t>
  </si>
  <si>
    <t>Prior Years Property Tax Collection</t>
  </si>
  <si>
    <t>Collections in the fiscal year that are not derived from the current or the last fiscal year's levy, including motor vehicle levy collections (Exclusive of Pilot and or Tax Treaties not Included in Levy)</t>
  </si>
  <si>
    <t>Other Revenue</t>
  </si>
  <si>
    <t>Interest &amp; Penalty</t>
  </si>
  <si>
    <t>Any interest &amp; penalty earned on collections of property taxes</t>
  </si>
  <si>
    <t>Total Revenue</t>
  </si>
  <si>
    <t>PILOT &amp; Tax Treaty (excluded from levy) Collection</t>
  </si>
  <si>
    <t xml:space="preserve">Any tax treaties and or payment in lieu of tax agreements, that are not calculated in the certified levy. Excluding payments from the state for state PILOT Program. </t>
  </si>
  <si>
    <t>Municipal Education Appropriation</t>
  </si>
  <si>
    <t>Other Local Property Taxes</t>
  </si>
  <si>
    <t>Any Local Property Tax Revenue not specifically reported in account item range 100-103</t>
  </si>
  <si>
    <t xml:space="preserve">Licenses and Permits </t>
  </si>
  <si>
    <t xml:space="preserve">Fines and Forfeitures </t>
  </si>
  <si>
    <t>Fines and Forfeitures</t>
  </si>
  <si>
    <t xml:space="preserve">Investment Income </t>
  </si>
  <si>
    <t>Departmental</t>
  </si>
  <si>
    <t>Any revenue derived by a department not described in another revenue item (e.g. park admission fees, transfer station revenues, impact fees, Recycling profit sharing)</t>
  </si>
  <si>
    <t xml:space="preserve">Rescue Run Revenue </t>
  </si>
  <si>
    <t>Revenue generated in the current fiscal year due to providing rescue services</t>
  </si>
  <si>
    <t>Police &amp; Fire Detail</t>
  </si>
  <si>
    <t>Revenues generated from police and fire details</t>
  </si>
  <si>
    <t xml:space="preserve">Other Local Non-Property Tax Revenues </t>
  </si>
  <si>
    <t>Any Local Non-Property Tax Revenue not specifically reported in account item range 150-155</t>
  </si>
  <si>
    <t>Tuition</t>
  </si>
  <si>
    <t>413xx</t>
  </si>
  <si>
    <t>Impact Aid</t>
  </si>
  <si>
    <t xml:space="preserve">Medicaid </t>
  </si>
  <si>
    <t xml:space="preserve">Federal Stabilization Funds </t>
  </si>
  <si>
    <t>44xxx with activity 212641xx</t>
  </si>
  <si>
    <t>Federal Food Service Reimbursement</t>
  </si>
  <si>
    <t>CDBG</t>
  </si>
  <si>
    <t>COPS Grants</t>
  </si>
  <si>
    <t>SAFER Grants</t>
  </si>
  <si>
    <t>Other Federal Aid Funds</t>
  </si>
  <si>
    <t xml:space="preserve">Any Federal Aid Revenue not specifically reported in account item range 200-206, specifically including EMA grants and Federal Police Seizures </t>
  </si>
  <si>
    <t>44xxx with fund 10, 21, 22, 30 (other then 44101, 44202, 44601, 44250 &amp; 44xxx with activity 212641xx)</t>
  </si>
  <si>
    <t xml:space="preserve">MV Excise Tax Reimbursement </t>
  </si>
  <si>
    <t>MV Excise Tax Reimbursement</t>
  </si>
  <si>
    <t>State PILOT Program</t>
  </si>
  <si>
    <t>Payments from state for state PILOT program</t>
  </si>
  <si>
    <t xml:space="preserve">Distressed Community Relief Fund </t>
  </si>
  <si>
    <t xml:space="preserve">Library Resource Aid </t>
  </si>
  <si>
    <t>Library Construction Aid</t>
  </si>
  <si>
    <t xml:space="preserve">Public Service Corporation Tax </t>
  </si>
  <si>
    <t>Meals &amp; Beverage Tax / Hotel Tax</t>
  </si>
  <si>
    <t xml:space="preserve">LEA Aid </t>
  </si>
  <si>
    <t>Education aid per funding formula</t>
  </si>
  <si>
    <t xml:space="preserve">Group Home </t>
  </si>
  <si>
    <t>Housing Aid Capital Projects</t>
  </si>
  <si>
    <t>Reimbursement for non-bonded capital activities under school capital improvements</t>
  </si>
  <si>
    <t>43202 with fund 3xxxxxxx</t>
  </si>
  <si>
    <t xml:space="preserve">Housing Aid Bonded Debt </t>
  </si>
  <si>
    <t>Reimbursement for bonded debt associated with school's</t>
  </si>
  <si>
    <t>43202 with fund 4xxxxxxx</t>
  </si>
  <si>
    <t>State Food Service Revenue</t>
  </si>
  <si>
    <t>43401, 43402</t>
  </si>
  <si>
    <t xml:space="preserve">Incentive Aid </t>
  </si>
  <si>
    <t>Property Revaluation Reimbursement</t>
  </si>
  <si>
    <t>Other State Revenue</t>
  </si>
  <si>
    <t>Any State Revenue not specifically reported in account item range 300-314</t>
  </si>
  <si>
    <t>43xxx (Other then 43101, 43401, 43402, 43250 &amp; 43202 with fund 3xxxxxxx &amp; 4xxxxxxx)</t>
  </si>
  <si>
    <t>Motor Vehicle Phase Out</t>
  </si>
  <si>
    <t>Reimbursement by State to municipality for the elimination of municipal motor vehicle tax</t>
  </si>
  <si>
    <t xml:space="preserve">Other  Revenue </t>
  </si>
  <si>
    <t>Any Revenue not reported in account item range 100-316</t>
  </si>
  <si>
    <t>411xx, 414xx, 415xx, 416xx, 417xx, 418xx 419xx 42xxx, 451xx, 453xx, 46xxx, 47xxx, 48xxx, 49xxx</t>
  </si>
  <si>
    <t>Local Appropriation for Education</t>
  </si>
  <si>
    <t>Appropriations to local school district</t>
  </si>
  <si>
    <t>Regional Appropriation for Education</t>
  </si>
  <si>
    <t>Appropriation for regional school districts</t>
  </si>
  <si>
    <t>41210 (This line for Regional Districts only)</t>
  </si>
  <si>
    <t>Supplemental Appropriation for Education</t>
  </si>
  <si>
    <t>Supplemental appropriation to school districts</t>
  </si>
  <si>
    <t>Regional Supplemental Appropriation for Education</t>
  </si>
  <si>
    <t>Supplemental appropriation for regional school districts</t>
  </si>
  <si>
    <t>41211 (This line for Regional Districts only)</t>
  </si>
  <si>
    <t>Other Education Appropriation</t>
  </si>
  <si>
    <t>Appropriations to school districts in addition to MOE (e.g. Deficit Reduction)</t>
  </si>
  <si>
    <t>412xx (other then 41210, 41211, 41250)</t>
  </si>
  <si>
    <t xml:space="preserve">This item is used for the subtotal of revenue in each class breakout and the total revenue. </t>
  </si>
  <si>
    <t>Expenditures</t>
  </si>
  <si>
    <t xml:space="preserve">General Government </t>
  </si>
  <si>
    <t>Compensation</t>
  </si>
  <si>
    <t>Compensation- Group A</t>
  </si>
  <si>
    <t>This item would only include Salaries, Longevity, Stipend, Clothing Allowance/Maintenance, Shift Differential, Out of rank, Holiday Pay, Bonuses, and Budgeted Turnover Allowance. Group A: Employees who serve the primary function of the department. Group A consists of police officers for the Police Department, fire fighters for the Fire department, civilian dispatchers for the Centralized Dispatch Department, and professional staff providing direct services to students for Education Department, and all employees in every other department.</t>
  </si>
  <si>
    <t>51xxx (other then 512xx) with Job classes 1xxx, (Budget Only 59999)</t>
  </si>
  <si>
    <t>Finance</t>
  </si>
  <si>
    <t xml:space="preserve"> Benefits </t>
  </si>
  <si>
    <t>Overtime</t>
  </si>
  <si>
    <t xml:space="preserve">Compensation - Group B </t>
  </si>
  <si>
    <t>This item would only include  Salaries, Longevity, Stipend, Clothing Allowance/Maintenance, Shift Differential, Out of rank, Holiday Pay, Bonuses, and Budgeted Turnover Allowance. Group B: Group B consist of administrative employees and civilian dispatch employees in the Police and Fire Departments, and executive/mid-level educational administration in the Education Department. For all other non-public safety departments there are no Group B Employees.</t>
  </si>
  <si>
    <t>51xxx (other then 512xx) with Job classes 2xxx, &amp; 3xxx</t>
  </si>
  <si>
    <t>Social Services</t>
  </si>
  <si>
    <t>ADC Payments</t>
  </si>
  <si>
    <t>Health Insurance</t>
  </si>
  <si>
    <t>Compensation - Group C</t>
  </si>
  <si>
    <t>This item would only include  Salaries, Longevity, Stipend, Clothing Allowance/Maintenance, Shift Differential, Out of rank, Holiday Pay, Bonuses and Budgeted Turnover Allowance. Group C: Education Department only, admirative and support staff in the Education Department.</t>
  </si>
  <si>
    <t>51xxx (other then 512xx) with Job classes 4xxx</t>
  </si>
  <si>
    <t xml:space="preserve">Centralized Information Technology </t>
  </si>
  <si>
    <t>Operations</t>
  </si>
  <si>
    <t>Other Benefits</t>
  </si>
  <si>
    <t>Compensation -Volunteer</t>
  </si>
  <si>
    <t>Amounts paid to volunteers  in public safety departments.</t>
  </si>
  <si>
    <t xml:space="preserve">Planning </t>
  </si>
  <si>
    <t>Pension</t>
  </si>
  <si>
    <t>Overtime- Group A</t>
  </si>
  <si>
    <t>Overtime derived from all sources for employees, including overtime generated from employees taking paid leave (sick, vacation, personal, comp, and IOJ) and or administrative overtime.  Group A: Employees who serve the primary function of the department. Group A consists of police officers for the Police Department, fire fighters for the Fire department, civilian dispatchers for the Centralized Dispatch Department, and professional staff providing direct services to students for Education Department, and all employees in every other department.</t>
  </si>
  <si>
    <t>512xx with Job classes 1xxx</t>
  </si>
  <si>
    <t xml:space="preserve">Libraries </t>
  </si>
  <si>
    <t>Debt Service</t>
  </si>
  <si>
    <t>OPEB</t>
  </si>
  <si>
    <t xml:space="preserve">Overtime - Group B </t>
  </si>
  <si>
    <t>Overtime derived from all sources for Civilian employees including overtime generated from employees taking paid leave (sick, vacation, personal, comp, and IOJ) and or administrative overtime. Group B: Group B consist of administrative employees and civilian dispatch employees in the Police and Fire Departments, and executive/mid-level educational administration in the Education Department. For all other non-public safety departments there are no Group B Employees.</t>
  </si>
  <si>
    <t>512xx with Job classes 2xxx, &amp; 3xxx</t>
  </si>
  <si>
    <t xml:space="preserve">Public Works </t>
  </si>
  <si>
    <t>Total Expenditures</t>
  </si>
  <si>
    <t xml:space="preserve">Operations </t>
  </si>
  <si>
    <t xml:space="preserve">Overtime - Group C </t>
  </si>
  <si>
    <t>Overtime derived from all sources for Civilian employees including overtime generated from employees taking paid leave (sick, vacation, personal, comp, and IOJ) and or administrative overtime. Group C: Education Department only, admirative and support staff in the Education Department.</t>
  </si>
  <si>
    <t>512xx with Job classes 4xxx</t>
  </si>
  <si>
    <t>Parks and Rec</t>
  </si>
  <si>
    <t>Detail payments for both external  and internal details.</t>
  </si>
  <si>
    <t>Police Department</t>
  </si>
  <si>
    <t>Municipal Debt Service</t>
  </si>
  <si>
    <t>Active Medical Insurance - Group A</t>
  </si>
  <si>
    <t>Medical insurance for active employees only including WRI, Admin fees, Stop Loss premiums, claims, Premium (if premium based),medical buybacks, ACA fees, and IBNR (IBNR is an estimated item for Adopted, Revised, Projected budgets) The amount should be net of employee co-shares. Group A: Employees who serve the primary function of the department. Group A consists of police officers for the Police Department, fire fighters for the Fire department, civilian dispatchers for the Centralized Dispatch Department, and professional staff providing direct services to students for Education Department, and all employees in every other department.</t>
  </si>
  <si>
    <t>52101, 52121, 52109, 58105 with job classes 1xxx</t>
  </si>
  <si>
    <t xml:space="preserve">Fire Department </t>
  </si>
  <si>
    <t>School Debt Service</t>
  </si>
  <si>
    <t xml:space="preserve">Retiree Medical Insurance - Group A </t>
  </si>
  <si>
    <t>School Only code for Medical insurance for retirees only, including WRI, Admin fees, Stop Loss premiums, claims, Premium (if premium based), Medicare (Part B, C, D), medical buyback, and IBNR (IBNR is an estimated item for Adopted, Revised, Projected budgets). The amount should be net of employee co-shares. Only used for Pay Go Basis when no Qualified OPEB Trust exists ( When Qualified OPEB Trust exists use ADC based 350-351 and policy guidelines).  Group A: Group A consists of professional staff providing direct services to students for Education Department, and all employees in every other department.</t>
  </si>
  <si>
    <t>52101, 52109, 58105 or 52122 with job class 5101 (Used if District does not have a qualifying OPEB Trust)</t>
  </si>
  <si>
    <t>Centralized Dispatch</t>
  </si>
  <si>
    <t>Active Medical Insurance- Group B</t>
  </si>
  <si>
    <t>Medical insurance for active employees only including WRI, Admin fees, Stop Loss premiums, claims, Premium (if premium based),medical buybacks, ACA fees, and IBNR (IBNR is an estimated item for Adopted, Revised, Projected budgets) The amount should be net of employee co-shares. Group B: Group B consist of administrative employees and civilian dispatch employees in the Police and Fire Departments, and executive/mid-level educational administration in the Education Department. For all other non-public safety departments there are no Group B Employees.</t>
  </si>
  <si>
    <t>52101, 52121, 52109, 58105 with job classes 2xxx &amp; 3xxx</t>
  </si>
  <si>
    <t xml:space="preserve">Public Safety - Other </t>
  </si>
  <si>
    <t>Retiree Medical Insurance- Group B</t>
  </si>
  <si>
    <t>School Only code for Medical insurance for retirees only, including WRI, Admin fees, Stop Loss premiums, claims, Premium (if premium based), Medicare (Part B, C, D), medical buyback, and IBNR (IBNR is an estimated item for Adopted, Revised, Projected budgets). The amount should be net of employee co-shares. Only used for Pay Go Basis when no Qualified OPEB Trust exists ( When Qualified OPEB Trust exists use ADC based 350-351 and policy guidelines).  Group B: Group B consist of executive/mid-level educational administration in the Education Department</t>
  </si>
  <si>
    <t>52101, 52109, 58105 or 52122 with job classes 5108 or 5109 (Used if District does not have a qualifying OPEB Trust)</t>
  </si>
  <si>
    <t>Active Medical Insurance- Group C</t>
  </si>
  <si>
    <t>Medical insurance for active employees only including WRI, Admin fees, Stop Loss premiums, claims, Premium (if premium based),medical buybacks, ACA fees, and IBNR (IBNR is an estimated item for Adopted, Revised, Projected budgets) The amount should be net of employee co-shares. Group C: Education Department only, admirative and support staff in the Education Department.</t>
  </si>
  <si>
    <t>52101, 52121, 52109, 58105 with job class 4xxx</t>
  </si>
  <si>
    <t>Education</t>
  </si>
  <si>
    <t>Retiree Medical Insurance- Group C</t>
  </si>
  <si>
    <t>School Only code for Medical insurance for retirees only, including WRI, Admin fees, Stop Loss premiums, claims, Premium (if premium based), Medicare (Part B, C, D), medical buyback, and IBNR (IBNR is an estimated item for Adopted, Revised, Projected budgets). The amount should be net of employee co-shares. Only used for Pay Go Basis when no Qualified OPEB Trust exists ( When Qualified OPEB Trust exists use ADC based 350-351 and policy guidelines). Group C: Education Department only, admirative and support staff in the Education Department.</t>
  </si>
  <si>
    <t>52101, 52109, 58105 or 52122 with job classes 5115 or 5116 (Used if District does not have a qualifying OPEB Trust)</t>
  </si>
  <si>
    <t>Retiree Medical Insurance- Total</t>
  </si>
  <si>
    <t>Municipal Only code Medical insurance for retirees only (includes Police, Fire, and Municipal), including WRI, Admin fees, Stop Loss premiums, claims, Premium (if premium based), Medicare (Part B, C, D), medical buyback, and IBNR (IBNR is an estimated item for Adopted, Revised, Projected budgets) . The amount should be net of employee co-shares. Only used for Pay Go Basis  when no Qualified OPEB Trust exists ( When Qualified OPEB Trust exists use ADC based see 350-351 and policy guidelines)</t>
  </si>
  <si>
    <t>Active Dental insurance- Group A</t>
  </si>
  <si>
    <t>Employer cost of  active employee dental insurance, net of employee co-share. Group A: Employees who serve the primary function of the department. Group A consists of police officers for the Police Department, fire fighters for the Fire department, civilian dispatchers for the Centralized Dispatch Department, and professional staff providing direct services to students for Education Department, and all employees in every other department.</t>
  </si>
  <si>
    <t>52103, 52123 and 52124 with all job classes 1xxx</t>
  </si>
  <si>
    <t>Retiree Dental insurance- Group A</t>
  </si>
  <si>
    <t xml:space="preserve">School Only code Employer cost of retired employee dental insurance, net of employee co-share. Only used for Pay Go Basis when no Qualified OPEB Trust exists ( When Qualified OPEB Trust exists use ADC based see 350-351 and policy guidelines) Group A: Employees who serve the primary function of the department. Group A: Group A consists of professional staff providing direct services to students for Education Department, and all employees in every other department.t, </t>
  </si>
  <si>
    <t>52103, 52123 and 52125  with job class 5101 (Used if District does not have a qualifying OPEB Trust)</t>
  </si>
  <si>
    <t>Active Dental Insurance- Group B</t>
  </si>
  <si>
    <t>Employer cost of  active employee dental insurance, net of employee co-share. Group B: Group B consist of administrative employees and civilian dispatch employees in the Police and Fire Departments, and executive/mid-level educational administration in the Education Department. For all other non-public safety departments there are no Group B Employees.</t>
  </si>
  <si>
    <t>52103, 52123 and 52124 with all job classes 2xxx, &amp; 3xxx</t>
  </si>
  <si>
    <t>Retiree Dental Insurance- Group B</t>
  </si>
  <si>
    <t xml:space="preserve">School Only code Employer cost of retired employee dental insurance, net of employee co-share. Only used for Pay Go Basis when no Qualified OPEB Trust exists ( When Qualified OPEB Trust exists use ADC based see 350-351 and policy guidelines) Group B: Group B consist of executive/mid-level educational administration in the Education Department. </t>
  </si>
  <si>
    <t>52103, 52123 and 52125  with job class 5108 or 5109 (Used if District does not have a qualifying OPEB Trust)</t>
  </si>
  <si>
    <t>Active Dental Insurance- Group C</t>
  </si>
  <si>
    <t>Employer cost of  active employee dental insurance, net of employee co-share. Group C: Education Department only, admirative and support staff in the Education Department.</t>
  </si>
  <si>
    <t>52103, 52123 and 52124 with all job class 4xxx</t>
  </si>
  <si>
    <t>Retiree Dental Insurance- Group C</t>
  </si>
  <si>
    <t>School Only code Employer cost of retired employee dental insurance, net of employee co-share. Only used for Pay Go Basis when no Qualified OPEB Trust exists ( When Qualified OPEB Trust exists use ADC based see 350-351 and policy guidelines)   Group C: Education Department only, admirative and support staff in the Education Department.</t>
  </si>
  <si>
    <t>52103, 52123 and 52125  with job class 5115 or 5116 (Used if District does not have a qualifying OPEB Trust)</t>
  </si>
  <si>
    <t>Retiree Dental Insurance- Total</t>
  </si>
  <si>
    <t xml:space="preserve">Municipal Only code Employer cost of retired employee dental insurance, net of employee co-share (includes Police, Fire, and Municipal). Only used for Pay Go Basis when no Qualified OPEB Trust exists ( When Qualified OPEB Trust exists use ADC based see 350-351 and policy guidelines) </t>
  </si>
  <si>
    <t xml:space="preserve">Payroll Taxes </t>
  </si>
  <si>
    <t>The Municipal / School District portion of  all payroll related taxes for employees, FICA, FICA MED, SUTA, FUTA, SDI/TDI</t>
  </si>
  <si>
    <t>52301, 52302, 52105, 52501</t>
  </si>
  <si>
    <t>Life Insurance</t>
  </si>
  <si>
    <t xml:space="preserve">Life insurance for active employees and retirees </t>
  </si>
  <si>
    <t xml:space="preserve">State Defined Contribution- Group A </t>
  </si>
  <si>
    <t>Employer contribution for employees. Group A: Employees who serve the primary function of the department. Group A consists of police officers for the Police Department, fire fighters for the Fire department, civilian dispatchers for the Centralized Dispatch Department, and professional staff providing direct services to students for Education Department, and all employees in every other department.</t>
  </si>
  <si>
    <t>52205 or 52213 with job classes 1xxx</t>
  </si>
  <si>
    <t xml:space="preserve">State Defined Contribution - Group B </t>
  </si>
  <si>
    <t>Employer contribution for secondary employees.  Group B: Group B consist of administrative employees and civilian dispatch employees in the Police and Fire Departments, and executive/mid-level educational administration in the Education Department. For all other non-public safety departments there are no Group B Employees.</t>
  </si>
  <si>
    <t>52205, 52213 &amp; 52218 with job classes 2xxx, and 3xxx</t>
  </si>
  <si>
    <t>State Defined Contribution - Group C</t>
  </si>
  <si>
    <t>Employer contribution for secondary employees.  Group C: Education Department only, admirative and support staff in the Education Department.</t>
  </si>
  <si>
    <t>52206 or 52218 with job class 4xxx</t>
  </si>
  <si>
    <t>Other Benefits- Group A</t>
  </si>
  <si>
    <t>Other Employee and Retiree Benefits not specifically reported (includes vision, loaned vehicles, and active/retiree vacation and sick payout).  Group A: Employees who serve the primary function of the department. Group A consists of police officers for the Police Department, fire fighters for the Fire department, civilian dispatchers for the Centralized Dispatch Department, and professional staff providing direct services to students for Education Department, and all employees in every other department.</t>
  </si>
  <si>
    <t>51332, 52104, 52106, 52107, 52108, 52111, 52112, 527xx, 529xx, 52401, 52402, 52207, 527xx with job classes 1xxx</t>
  </si>
  <si>
    <t>Other Benefits- Group B</t>
  </si>
  <si>
    <t>Other Employee and Retiree Benefits not specifically reported (includes vision, loaned vehicles, and active/retiree vacation and sick payout).  Group B: Group B consist of administrative employees and civilian dispatch employees in the Police and Fire Departments, and executive/mid-level educational administration in the Education Department. For all other non-public safety departments there are no Group B Employees.</t>
  </si>
  <si>
    <t>51332, 52104, 52106, 52107, 52108, 52111, 52112, 527xx, 529xx, 52401, 52402, 52207, 527xx with job classes 2xxx, and 3xxx</t>
  </si>
  <si>
    <t>Other Benefits- Group C</t>
  </si>
  <si>
    <t>Other Employee and Retiree Benefits not specifically reported (includes vision, loaned vehicles, and active/retiree vacation and sick payout).  Group C: Education Department only, admirative and support staff in the Education Department.</t>
  </si>
  <si>
    <t>51332, 52104, 52106, 52107, 52108, 52111, 52112, 527xx, 529xx, 52401, 52402, 52207, 527xx with job class 4xxx</t>
  </si>
  <si>
    <t>Local Defined Benefit Pension- Group A</t>
  </si>
  <si>
    <t xml:space="preserve">Employer Local pension contribution for employees.  Group A: Employees who serve the primary function of the department. Group A consists of police officers for the Police Department, fire fighters for the Fire department, civilian dispatchers for the Centralized Dispatch Department, and professional staff providing direct services to students for Education Department, and all employees in every other department. </t>
  </si>
  <si>
    <t>52204 (excluding national union defined benefit pension plans reported under Other Defined Benefit/Contribution) with job classes 1xxx</t>
  </si>
  <si>
    <t xml:space="preserve">Local  Defined Benefit Pension - Group B </t>
  </si>
  <si>
    <t>Employer Local secondary employees pension contribution for employees.  Group B: Group B consist of administrative employees and civilian dispatch employees in the Police and Fire Departments, and executive/mid-level educational administration in the Education Department. For all other non-public safety departments there are no Group B Employees.</t>
  </si>
  <si>
    <t>52204 (excluding national union defined benefit pension plans reported under Other Defined Benefit/Contribution) with job classes 2xxx and 3xxx.</t>
  </si>
  <si>
    <t xml:space="preserve">Local  Defined Benefit Pension - Group C </t>
  </si>
  <si>
    <t>Employer Local secondary employees pension contribution for employees.  Group C: Education Department only, admirative and support staff in the Education Department.</t>
  </si>
  <si>
    <t>52204 (excluding national union defined benefit pension plans reported under Other Defined Benefit/Contribution) with job classes 4xxx</t>
  </si>
  <si>
    <t>State Defined Benefit Pension- Group A</t>
  </si>
  <si>
    <t>Employer State pension contribution for employees.  Group A: Employees who serve the primary function of the department. Group A consists of police officers for the Police Department, fire fighters for the Fire department, civilian dispatchers for the Centralized Dispatch Department, and professional staff providing direct services to students for Education Department, and all employees in every other department.</t>
  </si>
  <si>
    <t>52203, 52205 &amp; 52208 with Job Classes 1xxx</t>
  </si>
  <si>
    <t xml:space="preserve">State Defined Benefit Pension - Group B </t>
  </si>
  <si>
    <t>Employer State  pension contribution for employees.  Group B: Group B consist of administrative employees and civilian dispatch employees in the Police and Fire Departments, and executive/mid-level educational administration in the Education Department. For all other non-public safety departments there are no Group B Employees.</t>
  </si>
  <si>
    <t xml:space="preserve">52203, 52205, 52206 &amp; 52208 with Job Classes 2xxx, &amp; 3xxx </t>
  </si>
  <si>
    <t xml:space="preserve">State Defined Benefit Pension - Group C </t>
  </si>
  <si>
    <t>Employer State  pension contribution for employees.  Group C: Education Department only, admirative and support staff in the Education Department.</t>
  </si>
  <si>
    <t>52206, &amp; 52208 with Job Classes 4xxx</t>
  </si>
  <si>
    <t xml:space="preserve">Other Defined Benefit / Contribution </t>
  </si>
  <si>
    <t>All other non State or local pension plan defined benefit employer contributions. Such as national union pension plans.  All non State defined contribution (including local, national, federal defined contributions) contributed by the employer</t>
  </si>
  <si>
    <t>52204 (All other defined benefit pension plans not reported under Local Defined Benefit Pension-Group A,B,C such as national union plans.) &amp; 52214 with job classes 1xxx,2xxx,3xxx, 4xxx</t>
  </si>
  <si>
    <t xml:space="preserve">Qualified Trust OPEB Contribution- Group A </t>
  </si>
  <si>
    <t>School Only code Employer OPEB contribution for employees. Only include contributions to qualified trust (Pay-go and or contributions). Group A: professional staff providing direct services to students for Education Department, and all employees in every other department.</t>
  </si>
  <si>
    <t>52201, 52202, with job classes 1xxx or 5101</t>
  </si>
  <si>
    <t>Qualified Trust OPEB Contribution- Group B</t>
  </si>
  <si>
    <t>School Only code Employer OPEB contribution for employees. Only include contributions to qualified trust (Pay-go and or contributions). Group B: Group B consist of  executive/mid-level educational administration in the Education Department.</t>
  </si>
  <si>
    <t>52201, 52202,with job class 2xxx, 3xxx, 5108, or 5109</t>
  </si>
  <si>
    <t>Qualified Trust OPEB Contribution- Group C</t>
  </si>
  <si>
    <t>School Only code Employer OPEB contribution for employees. Only include contributions to qualified trust (Pay-go and or contributions). Group C: Education Department only, admirative and support staff in the Education Department.</t>
  </si>
  <si>
    <t>52201, 52202,with job classes 4xxx, 5115 or 5116</t>
  </si>
  <si>
    <t>Qualified Trust OPEB Contribution- Total</t>
  </si>
  <si>
    <t xml:space="preserve">Municipal Only code Total Employer OPEB contribution for employees. Only include contributions to qualified trust (Pay-go and or contributions). </t>
  </si>
  <si>
    <t xml:space="preserve">Purchased Services </t>
  </si>
  <si>
    <t>Department specific - Any outside service purchased for: audit, legal, consulting, actuarial services, janitorial service, pest control, copier, arbitration, temporary services, lawn care, mileage reimbursement, bond issuance costs, etc.</t>
  </si>
  <si>
    <t>53xxx, 545xx, 546xx, 551xx, 554xx, 555xx, 556xx, 557xx, 558xx, 559xx, 58341</t>
  </si>
  <si>
    <t>Materials/Supplies</t>
  </si>
  <si>
    <t>Department Specific- Related materials and supplies</t>
  </si>
  <si>
    <t xml:space="preserve">561xx, 562xx ( other then 56201, 56202, 56203, 56204, 56207, 56208, 56209, 56210, 56215), 563xx, 564xx (other then 56407), </t>
  </si>
  <si>
    <t xml:space="preserve">Software Licenses  </t>
  </si>
  <si>
    <t>Department Specific- All software license, fees, and cost of support.</t>
  </si>
  <si>
    <t>56407, 56501, 57311, 57909</t>
  </si>
  <si>
    <t>Capital Outlays</t>
  </si>
  <si>
    <t>Department Specific-Longer term items and acquisitions of equipment, building and other capital items (Consistent with the municipality’s capitalization guidelines add lease payments)</t>
  </si>
  <si>
    <t>571xx, 572xx, 57305, 57306, 57309, 57313, 574XX</t>
  </si>
  <si>
    <t>Insurance</t>
  </si>
  <si>
    <t>General Government Specific- All Non-health related insurance: liability insurance, workers comp, etc.</t>
  </si>
  <si>
    <t>552xx</t>
  </si>
  <si>
    <t>Maintenance</t>
  </si>
  <si>
    <t>Department Specific- Any repairs and/or maintenance to inside/outside of buildings and grounds.</t>
  </si>
  <si>
    <t>542xx, 543xx</t>
  </si>
  <si>
    <t>Vehicle Operations</t>
  </si>
  <si>
    <t>Department Specific-All related vehicle related expenditures: fuel, repairs, maintenance</t>
  </si>
  <si>
    <t>56202, 56203, 56207, 57301, 57303,</t>
  </si>
  <si>
    <t>Utilities</t>
  </si>
  <si>
    <t>Department Specific- All utilities: phone, heating fuel, electric, cable, gas, sewer, water, waste water, soil waste.  If departments, besides public safety departments (departments beginning with 3x), reside in the same building then there is no allocation by department required and all utility expenses could be reflected under the department general government.</t>
  </si>
  <si>
    <t>544xx, 56201, 56204, 56208, 56209, 56210, 56215</t>
  </si>
  <si>
    <t>Contingency</t>
  </si>
  <si>
    <t>Department Specific- All budgeted assigned/unassigned contingency expenditures including unspecified budget savings</t>
  </si>
  <si>
    <t>(Budget Only, 59998, Function 411 plus 5xxxx (Do not include contingency expenses in other categories))</t>
  </si>
  <si>
    <t>Street Lighting</t>
  </si>
  <si>
    <t>Public Works Department Specific- The cost for the maintenance and operations of street lights</t>
  </si>
  <si>
    <t>Revaluation</t>
  </si>
  <si>
    <t>Finance Department Specific- The full cost of statistical updates, and full revaluations.</t>
  </si>
  <si>
    <t>Snow Removal-Raw Material &amp; External Contracts</t>
  </si>
  <si>
    <t>Public Works Department Specific- The costs specific to the raw material used for snow removal, and the cost of hiring private contractors for snow plowing</t>
  </si>
  <si>
    <t>Trash Removal &amp; Recycling</t>
  </si>
  <si>
    <t xml:space="preserve">Public Works Department Specific- Cost of contract for third party trash removal and recycling </t>
  </si>
  <si>
    <t>Claims &amp; Settlements</t>
  </si>
  <si>
    <t xml:space="preserve">General Government Department Specific- Amounts paid for claims or settlements not having to do with payments for salaries and or benefits. </t>
  </si>
  <si>
    <t>Community Support</t>
  </si>
  <si>
    <t>General Government Department Specific- Donations, grants, and support, to local non-profit organizations and community development projects</t>
  </si>
  <si>
    <t xml:space="preserve">Other Operation Expenditures </t>
  </si>
  <si>
    <t>Department specific - Expenditures incurred for general operation: office expense, bank charges, fees, dues, travel, testing, drug testing, recruiting, protective gear, training, travel, cont. education, rentals, third party cost recoveries.  Public Works Department specifically includes fire hydrant fees.  Libraries and Social Services departments includes appropriations made to Libraries and Social Service not directly managed by the municipality. Any operational departmental/related accounts not specifically identified</t>
  </si>
  <si>
    <t xml:space="preserve">547xx, 548xx, 549xx, 575xx, 576xx, 577xx, 578xx, 59401, 59501, 59601 &amp; 58xxx (other then 58206, 583xx, and 58206) </t>
  </si>
  <si>
    <t>Tipping Fees</t>
  </si>
  <si>
    <t>Amounts paid to Rhode Island Resource Recovery Corporation for the purposes disposing of solid waste</t>
  </si>
  <si>
    <t>Appropriations to local school district subject to MOE</t>
  </si>
  <si>
    <t>Municipal Debt- Principal</t>
  </si>
  <si>
    <t>Related to Municipal Financing</t>
  </si>
  <si>
    <t>Municipal Debt- Interest</t>
  </si>
  <si>
    <t>School Debt- Principal</t>
  </si>
  <si>
    <t>Related to School Financing</t>
  </si>
  <si>
    <t>583xx (other then 58320, 58322, 58341, 58310, 58311, 58313, 58315, 58324, 58325)</t>
  </si>
  <si>
    <t>School Debt- Interest</t>
  </si>
  <si>
    <t>58320, 58322, 58324, 58325</t>
  </si>
  <si>
    <t xml:space="preserve">This item is used for the subtotal of expenditures in each department and the total expenditures. </t>
  </si>
  <si>
    <t>Levy</t>
  </si>
  <si>
    <t xml:space="preserve">Levy subject to § 44-5-2 </t>
  </si>
  <si>
    <t>This item is time dependent. For the Adopted Budget it would represent the estimated levy for all classes except for motor vehicle used in the adoption of the budget. For the Budget to Actuals and Municipal Data Report it would represent the certified levy for all classes except for motor vehicle submitted to DMF no later than August 15th of that particular fiscal year. For the Five Year Forecast it will represent projections within the parameters defined by  RI General Law § 44-5-2 for all classes except for motor vehicle.</t>
  </si>
  <si>
    <t xml:space="preserve">Adjustments to Current Year Levy </t>
  </si>
  <si>
    <t>This item is based on any abatements  and or additions to the Certified levy amount including motor vehicle for current year levy.  For adopted, Revised, and Projected this would reflect estimated amounts. Additions will be recorded as a positive number, and abatements will be recorded as a negative.</t>
  </si>
  <si>
    <t xml:space="preserve">Adjustments to Prior Year's Levy </t>
  </si>
  <si>
    <t>This item is based on any abetments and or additions to the Certified levy amount including motor vehicle for LAST fiscal year's levy.  For adopted, Revised, and Projected this would reflect estimated amounts. Additions will be recorded as a positive number, and abatements will be recorded as a negative.</t>
  </si>
  <si>
    <t xml:space="preserve">Current Year Collection Rate </t>
  </si>
  <si>
    <t>This is arrived at by taking the sum of Current Year Property Tax Collection (Revenue Account-100), PILOT &amp; Tax Treaties (excluded from levy) (Revenue Account-103) divided by the sum of Levy subject to § 44-5-2 (Levy Account-300), Motor Vehicle Levy (Levy Account - 306), PILOT and Tax Treaties (excluded from levy) (Levy Account-304), and Adjustments to Levy (Levy Account-301).</t>
  </si>
  <si>
    <t>PILOT and Tax Treaties (Included in levy)</t>
  </si>
  <si>
    <t>PILOT and tax treaties included from the calculation of the Levy</t>
  </si>
  <si>
    <t>PILOT and Tax Treaties (excluded from levy)</t>
  </si>
  <si>
    <t>PILOT and tax treaties excluded in the calculation of the Levy</t>
  </si>
  <si>
    <t>Motor Vehicle Levy</t>
  </si>
  <si>
    <t>This item is time dependent. For the Adopted Budget it would represent the estimated motor vehicle levy used in the adoption of the budget. For the Budget to Actuals and Municipal Data Report it would represent the certified motor vehicle levy submitted to DMF no later than August 15th of that particular fiscal year. For the Five Year Forecast it will represent projections for motor vehicle.</t>
  </si>
  <si>
    <t xml:space="preserve">                                                                                    </t>
  </si>
  <si>
    <t>Employee Count</t>
  </si>
  <si>
    <t>Employee Count - Group A</t>
  </si>
  <si>
    <t xml:space="preserve">Employees working in full time positions as determined by the entity. This should exclude 75 and 90 day rule employees and volunteers. Group A: Employees who serve the primary function of the department. Group A consists of police officers for the Police Department, fire fighters for the Fire department, civilian dispatchers for the Centralized Dispatch Department, and  professional staff providing direct services to students for Education Department, and all employees in every other department.  </t>
  </si>
  <si>
    <t>Employee Count - Group B</t>
  </si>
  <si>
    <t xml:space="preserve">Employees working in full time positions as determined by the entity. This should exclude 75 and 90 day rule employees and volunteers. Group B: Group B consist of administrative employees and civilian dispatch employees in the Police and Fire Departments, and executive/mid-level administration in the Education Department. For all other non-public safety departments there are no Group B Employees.  </t>
  </si>
  <si>
    <t>Employee Count - Group C</t>
  </si>
  <si>
    <t xml:space="preserve">Employees working in full time positions as determined by the entity. This should exclude 75 and 90 day rule employees and volunteers. Group C: Education Department only, non-certified and other staff in the Education Department. For all other non-public safety departments there will not be Group C Employees.  </t>
  </si>
  <si>
    <t xml:space="preserve">Information Technology </t>
  </si>
  <si>
    <t>Part-time &amp; Temp</t>
  </si>
  <si>
    <t xml:space="preserve">Employees working in part-time, temp, or seasonal positions as determined by the entity.  The number represented should be equivalent to the total number of hours worked by employees working in part-time, temp, or seasonal positions as determined by the entity divided by the total number of the required hours for full time employment by the entity.  This number should include 75 and 90 day rule employees and excludes volunteers and full time employees allocated to multiple departments. </t>
  </si>
  <si>
    <t>Dispatch</t>
  </si>
  <si>
    <t xml:space="preserve">Fund Balance </t>
  </si>
  <si>
    <t>Fund Balance</t>
  </si>
  <si>
    <t>Ending Fund Balance</t>
  </si>
  <si>
    <t>Non-spendable</t>
  </si>
  <si>
    <t>For any of the reporting periods this item is ending balance, which would reflect the end results from current period operations.</t>
  </si>
  <si>
    <t>Appropriated Fund Balance</t>
  </si>
  <si>
    <t>Appropriation from Fund Balance</t>
  </si>
  <si>
    <t>Restricted</t>
  </si>
  <si>
    <t>Net Change</t>
  </si>
  <si>
    <t>Appropriation to Fund Balance</t>
  </si>
  <si>
    <t>Committed</t>
  </si>
  <si>
    <t>Adjustments to prior fiscal year fund balance</t>
  </si>
  <si>
    <t>Assigned</t>
  </si>
  <si>
    <t>Prior Period Adjustments - MTP Non-audit</t>
  </si>
  <si>
    <t>Unassigned</t>
  </si>
  <si>
    <t>Prior Period Adjustments - Audit</t>
  </si>
  <si>
    <t>Enterprise Fund Net Position</t>
  </si>
  <si>
    <t>Net position of enterprise funds, only used for enterprise funds, includes net investment in capital assets, restricted, and unrestricted positions</t>
  </si>
  <si>
    <t>Budgeted Appropriation from Fund Balance to be used in current fiscal year</t>
  </si>
  <si>
    <t>(Budget Only 41250, 43250, 44250 )</t>
  </si>
  <si>
    <t>Budgeted Appropriation to Fund Balance to be reserved for future use in current fiscal year</t>
  </si>
  <si>
    <t>(Budget Only, N/A, no school UCOA code listed)</t>
  </si>
  <si>
    <t>Net Change in Fund Balance or Net Position</t>
  </si>
  <si>
    <t>For any of the reporting periods this item is ending operating balance, which would reflect the end results from current period operations.</t>
  </si>
  <si>
    <t>Added Funds</t>
  </si>
  <si>
    <t>A  municipality may determine that a fund (special revenue, Enterprise, Debt Service, etc...) should be included for the current period or reporting, but in the prior period of reporting it was determined that it was not necessary to include.  This item will reflect the total ending fund balance from the prior period of reporting, which also represents the current period beginning fund balance, for the added fund(s).</t>
  </si>
  <si>
    <t>Subtracted Funds</t>
  </si>
  <si>
    <t>A  municipality may determine that a fund (special revenue, Enterprise, Debt Service, etc...) should be excluded for the current period or reporting, but in the prior period of reporting it was determined that it was necessary to include.  This item will reflect the total ending fund balance from the prior period of reporting, which also represents the current period beginning fund balance, for the subtracted fund(s)</t>
  </si>
  <si>
    <t>Misc. Adjustments to Prior Period Ending Fund Balance</t>
  </si>
  <si>
    <t>Any  items not specifically spelled out under another fund balance 400 series account code that would impact the ending fund balances from the prior period.</t>
  </si>
  <si>
    <t>Audit Prior Period Adjustments</t>
  </si>
  <si>
    <t>This item will reflect any adjustments determined by the municipality's / school district's independent auditor that will impact the ending fund balances from the prior period.</t>
  </si>
  <si>
    <t>ADC</t>
  </si>
  <si>
    <t xml:space="preserve">ADC </t>
  </si>
  <si>
    <t>Local Pension ADC for ALL Funds</t>
  </si>
  <si>
    <t xml:space="preserve">Local Pension ADC Funding Percentage ALL Funds-Municipality </t>
  </si>
  <si>
    <t>The percentage of the Actuarial Determined Contribution funded for municipal workers pension benefits for all funds.</t>
  </si>
  <si>
    <t>Local OPEB ADC for ALL Funds</t>
  </si>
  <si>
    <t xml:space="preserve">Local Pension ADC Funding Percentage ALL Funds-Police </t>
  </si>
  <si>
    <t>The percentage of the Actuarial Determined Contribution funded for police pension benefits for all funds.</t>
  </si>
  <si>
    <t>Local Pension ADC for Only Reported Funds</t>
  </si>
  <si>
    <t xml:space="preserve">Local Pension ADC Funding Percentage ALL Funds-Fire </t>
  </si>
  <si>
    <t xml:space="preserve">The percentage of the Actuarial Determined Contribution funded for fire pension benefits for all funds. </t>
  </si>
  <si>
    <t>Local OPEB ADC for Only Reported Funds</t>
  </si>
  <si>
    <t>Local Pension ADC Funding Percentage ALL Funds-Teachers</t>
  </si>
  <si>
    <t>The percentage of the Actuarial Determined Contribution funded for teachers pension benefits for all funds.</t>
  </si>
  <si>
    <t>Local Pension ADC Funding Percentage ALL Funds-Non-Teachers</t>
  </si>
  <si>
    <t>The percentage of the Actuarial Determined Contribution funded for non-teachers pension benefits for all funds.</t>
  </si>
  <si>
    <t>Local Pension ADC Funding Percentage ALL Funds-All Education Groups</t>
  </si>
  <si>
    <t>The percentage of the Actuarial Determined Contribution funded for all education employee groups pension benefits for all funds.</t>
  </si>
  <si>
    <t>Local Pension ADC Funding Amount ALL Funds-All Education Groups</t>
  </si>
  <si>
    <t>The amount of the Actuarial Determined Contribution funded for all education employee groups pension benefits for all funds.</t>
  </si>
  <si>
    <t>OPEB ADC Funding Percentage ALL Funds-Municipality</t>
  </si>
  <si>
    <t>The percentage of the Actuarial Determined Contribution funded for municipal workers OPEB benefits for all funds (Paygo and contribution).</t>
  </si>
  <si>
    <t>OPEB ADC Funding Percentage ALL Funds-Police</t>
  </si>
  <si>
    <t>The percentage of the Actuarial Determined Contribution funded for police OPEB benefits for all funds (Paygo and contribution).</t>
  </si>
  <si>
    <t>OPEB ADC Funding Percentage ALL Funds-Fire</t>
  </si>
  <si>
    <t>The percentage of the Actuarial Determined Contribution funded for fire OPEB benefits for all funds (Paygo and contribution).</t>
  </si>
  <si>
    <t>OPEB ADC Funding Percentage ALL Funds-Teachers</t>
  </si>
  <si>
    <t>The percentage of the Actuarial Determined Contribution funded for teachers OPEB benefits for all funds (Paygo and contribution).</t>
  </si>
  <si>
    <t>OPEB ADC Funding Percentage ALL Funds-Non-Teachers</t>
  </si>
  <si>
    <t>The percentage of the Actuarial Determined Contribution funded for non-teachers OPEB benefits for all funds (Paygo and contribution).</t>
  </si>
  <si>
    <t>OPEB ADC Funding Percentage ALL Funds-All Education Groups</t>
  </si>
  <si>
    <t>The percentage of the Actuarial Determined Contribution funded for all education employee groups OPEB benefits for all funds (Paygo and contribution).</t>
  </si>
  <si>
    <t>OPEB ADC Funding Amount ALL Funds-All Education Groups</t>
  </si>
  <si>
    <t>The amount of the Actuarial Determined Contribution funded for all education employee groups OPEB benefits for all funds (Paygo and contribution).</t>
  </si>
  <si>
    <t xml:space="preserve">Local Pension ADC Funding Percentage for Only Reported Funds-Municipality </t>
  </si>
  <si>
    <t>The percentage of the Actuarial Determined Contribution funded for municipal workers pension benefits for GASB54/RGS Funds.</t>
  </si>
  <si>
    <t xml:space="preserve">Local Pension ADC Funding Percentage for Only Reported Funds-Police </t>
  </si>
  <si>
    <t>The percentage of the Actuarial Determined Contribution funded for police pension benefits for GASB54/RGS Funds.</t>
  </si>
  <si>
    <t xml:space="preserve">Local Pension ADC Funding Percentage for Only Reported Funds-Fire </t>
  </si>
  <si>
    <t xml:space="preserve">The percentage of the Actuarial Determined Contribution funded for fire pension benefits for GASB54/RGS Funds. </t>
  </si>
  <si>
    <t>Local Pension ADC Funding Percentage for Only Reported Funds-Teachers</t>
  </si>
  <si>
    <t>The percentage of the Actuarial Determined Contribution funded for teachers pension benefits for GASB54/RGS Funds.</t>
  </si>
  <si>
    <t>Local Pension ADC Funding Percentage for Only Reported Funds-Non-Teachers</t>
  </si>
  <si>
    <t>The percentage of the Actuarial Determined Contribution funded for non-teachers pension benefits for GASB54/RGS Funds.</t>
  </si>
  <si>
    <t xml:space="preserve">Local Pension ADC Funding Amount for Only Reported Funds-Municipality </t>
  </si>
  <si>
    <t>The amount of the Actuarial Determined Contribution funded for municipal workers pension benefits for GASB54/RGS Funds.</t>
  </si>
  <si>
    <t xml:space="preserve">Local Pension ADC Funding Amount for Only Reported Funds-Police </t>
  </si>
  <si>
    <t>The amount of the Actuarial Determined Contribution funded for police pension benefits for GASB54/RGS Funds.</t>
  </si>
  <si>
    <t xml:space="preserve">Local Pension ADC Funding Amount for Only Reported Funds-Fire </t>
  </si>
  <si>
    <t xml:space="preserve">The amount of the Actuarial Determined Contribution funded for fire pension benefits for GASB54/RGS Funds. </t>
  </si>
  <si>
    <t>OPEB ADC Funding Percentage for Only Reported Funds-Municipality</t>
  </si>
  <si>
    <t>The percentage of the Actuarial Determined Contribution funded for municipal workers OPEB benefits for GASB54/RGS Funds (Paygo and contribution).</t>
  </si>
  <si>
    <t>OPEB ADC Funding Percentage for Only Reported Funds-Police</t>
  </si>
  <si>
    <t>The percentage of the Actuarial Determined Contribution funded for police OPEB benefits for GASB54/RGS Funds (Paygo and contribution).</t>
  </si>
  <si>
    <t>OPEB ADC Funding Percentage for Only Reported Funds-Fire</t>
  </si>
  <si>
    <t>The percentage of the Actuarial Determined Contribution funded for fire OPEB benefits for GASB54/RGS Funds (Paygo and contribution).</t>
  </si>
  <si>
    <t>OPEB ADC Funding Amount for Only Reported Funds-Municipality</t>
  </si>
  <si>
    <t>The amount of the Actuarial Determined Contribution funded for municipal workers OPEB benefits for GASB54/RGS Funds (Paygo and contribution).</t>
  </si>
  <si>
    <t>OPEB ADC Funding Amount for Only Reported Funds-Police</t>
  </si>
  <si>
    <t>The amount of the Actuarial Determined Contribution funded for police OPEB benefits for GASB54/RGS Funds (Paygo and contribution).</t>
  </si>
  <si>
    <t>OPEB ADC Funding Amount for Only Reported Funds-Fire</t>
  </si>
  <si>
    <t>The amount of the Actuarial Determined Contribution funded for fire OPEB benefits for GASB54/RGS Funds (Paygo and contribution).</t>
  </si>
  <si>
    <t xml:space="preserve">Financing Sources </t>
  </si>
  <si>
    <t xml:space="preserve">Financing Sources: Transfers </t>
  </si>
  <si>
    <t>Financing Sources: Transfer from Capital Funds</t>
  </si>
  <si>
    <t>Financing Sources: Debt</t>
  </si>
  <si>
    <t>Financing Sources: Transfer from Other Funds</t>
  </si>
  <si>
    <t>Financing Sources: Other</t>
  </si>
  <si>
    <t>Financing Sources: Debt Proceeds</t>
  </si>
  <si>
    <t>(Net of related premium and or discounts)</t>
  </si>
  <si>
    <t>45401, 45501, 45601</t>
  </si>
  <si>
    <t xml:space="preserve">Financing Sources: Other </t>
  </si>
  <si>
    <t xml:space="preserve">Financing Uses: Transfer </t>
  </si>
  <si>
    <t>Financing Uses: Transfer to Capital Funds</t>
  </si>
  <si>
    <t>Financing Uses: Debt</t>
  </si>
  <si>
    <t>Financing Uses: Transfer to Other Funds</t>
  </si>
  <si>
    <t>Financing Uses: Other</t>
  </si>
  <si>
    <t>Financing Uses: Payment to Bond Escrow Agent</t>
  </si>
  <si>
    <t>58310, 58311, 58313, 58315</t>
  </si>
  <si>
    <t>Financing Sources: Total</t>
  </si>
  <si>
    <t>Total of all financing sources</t>
  </si>
  <si>
    <t>Financing Uses: Total</t>
  </si>
  <si>
    <t>Total of all financing uses</t>
  </si>
  <si>
    <t>School Unrestricted Fund</t>
  </si>
  <si>
    <t>Do you expect to have budget for FY21 approved and property tax bills out at a similar time as last year? (yes / no)</t>
  </si>
  <si>
    <t>Total amount outstanding to vendors</t>
  </si>
  <si>
    <t xml:space="preserve">     - If these expenses and associated reimbursements are included, what column are they included in on the Municipal tab</t>
  </si>
  <si>
    <t>TANS or other short term financing terms, conditions, rate, financing institution</t>
  </si>
  <si>
    <t>Total cash on hand that can be used for operations</t>
  </si>
  <si>
    <t xml:space="preserve">     -Are these expenses and associated reimbursements included in your FY20 projections?  (yes / no)</t>
  </si>
  <si>
    <t xml:space="preserve">     - If yes, are they included in revenue and expense (gross) or as just the net expense</t>
  </si>
  <si>
    <t>Lost revenue due to COVID19 (list broad categories below)</t>
  </si>
  <si>
    <t xml:space="preserve">     -Expected date of cash shortfall, or expected week beginning date</t>
  </si>
  <si>
    <t xml:space="preserve">     -Expected amount of cash shortfall</t>
  </si>
  <si>
    <t xml:space="preserve">     -If you expect a cash shortfall, do you have access to TANS or other short term financing options (yes / no)</t>
  </si>
  <si>
    <t>(only municipality, do not include school district)</t>
  </si>
  <si>
    <t>Do you handle cash for the school district (yes / no) ?</t>
  </si>
  <si>
    <t>a</t>
  </si>
  <si>
    <t xml:space="preserve">Municipal tab, can include above revenue in the "Municipal General Fund" column as long as it is eliminated in the "GASB 54 and Adjustments" or the "General Fund Elimination" </t>
  </si>
  <si>
    <t>Municipal tab, education aid and other revenue that an auditor would reflect as revenue for the school district's school unrestricted fund should be reflected as revenue for the school district and not the municipality</t>
  </si>
  <si>
    <t>There should be no double counting of activities between the municipal and school tabs</t>
  </si>
  <si>
    <t>Appropriations of fund balance should not be reflected in revenue, just as appropriations to fund balance should not be reflected as expense</t>
  </si>
  <si>
    <t>Municipal tab, assumes there would also be an elimination for the offsetting expense</t>
  </si>
  <si>
    <t>b</t>
  </si>
  <si>
    <t>Only appropriations that have been approved by budget adoption or separate subsequent resolution or ordinance should be included in appropriate categories</t>
  </si>
  <si>
    <t>Municipal tab, appropriation of local dollars to education should be included as an expense and not a transfer</t>
  </si>
  <si>
    <t>School tab, separate columns have been provided for reporting purposes to segregate school unrestricted fund and all other reported funds by school district</t>
  </si>
  <si>
    <t>Unresolved Budget Deficit*</t>
  </si>
  <si>
    <t>RIEMA reimbursement of expenses in addition to what has already been submitted (not submitted yet, but expense incurred)</t>
  </si>
  <si>
    <t>FEMA reimbursement of expenses submitted</t>
  </si>
  <si>
    <t>FEMA reimbursement of expenses projected to be submitted above and beyond those listed above (not submitted, expense has not occurred, but expected) up to the end of the fiscal year</t>
  </si>
  <si>
    <t>Other COVID19 related expenses where reimbursement is not allowable or you expect that reimbursement is not allowed by FEMA</t>
  </si>
  <si>
    <t>Does your municipality handle your cash (yes / no) ?</t>
  </si>
  <si>
    <t>Cash</t>
  </si>
  <si>
    <t>COVID Cash</t>
  </si>
  <si>
    <t>yes or no</t>
  </si>
  <si>
    <t>amount of cash for operations</t>
  </si>
  <si>
    <t>aged payables</t>
  </si>
  <si>
    <t>amount outstanding</t>
  </si>
  <si>
    <t>date</t>
  </si>
  <si>
    <t>amount</t>
  </si>
  <si>
    <t>terms of financing</t>
  </si>
  <si>
    <t>Amounts already submitted for reimbursement</t>
  </si>
  <si>
    <t>Projected amounts to be submitted</t>
  </si>
  <si>
    <t>Are amounts included in projected revenues and expenditures</t>
  </si>
  <si>
    <t>gross or net</t>
  </si>
  <si>
    <t>Reporting column</t>
  </si>
  <si>
    <t>amount not reimbursable by FEMA</t>
  </si>
  <si>
    <t>Possible revenue losses from COVID19</t>
  </si>
  <si>
    <t>COVID Aid</t>
  </si>
  <si>
    <t>Amounts yet to be submitted</t>
  </si>
  <si>
    <t>Unresolved Budget Deficit</t>
  </si>
  <si>
    <t>Net change in fund balance or net position that is not offset by an equal or greater amount of appropriation of fund balance</t>
  </si>
  <si>
    <t>explanation</t>
  </si>
  <si>
    <t>The Municipal and School tabs will be the only tabs used to generate the "Transparency Report" as required under 45-12-22.2</t>
  </si>
  <si>
    <t>#</t>
  </si>
  <si>
    <t>Instruction / Disclaimer</t>
  </si>
  <si>
    <t>Amounts provided on the Municipal and School tabs should only reflected projected amounts until fiscal year end</t>
  </si>
  <si>
    <t>Do you expect to have budget for FY22 approved and property tax bills out at a similar time as last year? (yes / no)</t>
  </si>
  <si>
    <t>Grouping of revenues, sources, expenses, uses, and appropriations to/from fund balance, as well as the inclusion of funds should follow the same methodology as the finalized audited Municipal Data Report</t>
  </si>
  <si>
    <t>COVID19 tab, the collection of this data should not be interpreted as a requirement on the part of the state to fund COVID19 related expenses and or revenue losses however, the state is collecting this data to quantify the extent of the potential need and this is an essential first step in planning any potential response.</t>
  </si>
  <si>
    <t xml:space="preserve">Any COVID19 related federal funding needs to be included as gross regardless of what type of fund the activity is recorded in </t>
  </si>
  <si>
    <t>FEMA</t>
  </si>
  <si>
    <t>CRF</t>
  </si>
  <si>
    <t>Coronavirus Relief Funds, federal funds associated with the Coronavirus Relief Act passed in March of 2020</t>
  </si>
  <si>
    <t xml:space="preserve">Projected Expenditure </t>
  </si>
  <si>
    <t>All Amounts should be Gross based on budget projection</t>
  </si>
  <si>
    <t>N/A</t>
  </si>
  <si>
    <t>(only school, do not include municipal)</t>
  </si>
  <si>
    <t>School Fund Elimination</t>
  </si>
  <si>
    <t>Other Federal Reimbursements</t>
  </si>
  <si>
    <t>No Federal Reimbursements</t>
  </si>
  <si>
    <t>Other School Eliminations</t>
  </si>
  <si>
    <t>Federal Emergency Management Agency, federal reimbursements for expenses associated with COVID emergency</t>
  </si>
  <si>
    <t>Any other expenditure subject to a federal reimbursement not associated with CRF or FEMA</t>
  </si>
  <si>
    <t>COVID 19 related expenditures with no qualifying associated federal reimbursements (amount should not represent portion of local amount not being funded by federal program, example FEMA covers 75% with local responsible for 25%, 25% should not be reflected in this item)</t>
  </si>
  <si>
    <t>Column on School Tab (Select Dropdown)</t>
  </si>
  <si>
    <t>COVID Aid Revenue</t>
  </si>
  <si>
    <t>COVID Aid Column</t>
  </si>
  <si>
    <t>COVID Aid Expense</t>
  </si>
  <si>
    <t>FEMA Expense</t>
  </si>
  <si>
    <t>CRF Expense</t>
  </si>
  <si>
    <t>Other Federal Reimbursements Expense</t>
  </si>
  <si>
    <t>No Federal Reimbursements Expense</t>
  </si>
  <si>
    <t>FEMA Revenue</t>
  </si>
  <si>
    <t>CRF Revenue</t>
  </si>
  <si>
    <t>Other Federal Reimbursements Revenue</t>
  </si>
  <si>
    <t>No Federal Reimbursements Revenue</t>
  </si>
  <si>
    <t>FEMA Column</t>
  </si>
  <si>
    <t>CRF Column</t>
  </si>
  <si>
    <t>Other Federal Reimbursements Column</t>
  </si>
  <si>
    <t>No Federal Reimbursements Column</t>
  </si>
  <si>
    <t>Lost revenue due to COVID19 (list broad categories below) Column</t>
  </si>
  <si>
    <t>Lost revenue due to COVID19 (list broad categories below) Expense</t>
  </si>
  <si>
    <t>Lost revenue due to COVID19 (list broad categories below) Revenue</t>
  </si>
  <si>
    <t>Projected Revenue</t>
  </si>
  <si>
    <r>
      <t xml:space="preserve">List the breakdown of amounts that are included on  Municipal Tab. Items should be </t>
    </r>
    <r>
      <rPr>
        <b/>
        <u/>
        <sz val="11"/>
        <color theme="1"/>
        <rFont val="Calibri"/>
        <family val="2"/>
        <scheme val="minor"/>
      </rPr>
      <t>gross</t>
    </r>
    <r>
      <rPr>
        <sz val="11"/>
        <color theme="1"/>
        <rFont val="Calibri"/>
        <family val="2"/>
        <scheme val="minor"/>
      </rPr>
      <t xml:space="preserve"> and not net</t>
    </r>
  </si>
  <si>
    <t>Column on Municipal Tab  (Select Dropdown)</t>
  </si>
  <si>
    <t>*All COVID related expenditures and revenues should be reported as gross</t>
  </si>
  <si>
    <r>
      <t xml:space="preserve">List the breakdown of amounts that are included on  School Tab. Items should be </t>
    </r>
    <r>
      <rPr>
        <b/>
        <u/>
        <sz val="11"/>
        <color theme="1"/>
        <rFont val="Calibri"/>
        <family val="2"/>
        <scheme val="minor"/>
      </rPr>
      <t>gross</t>
    </r>
    <r>
      <rPr>
        <sz val="11"/>
        <color theme="1"/>
        <rFont val="Calibri"/>
        <family val="2"/>
        <scheme val="minor"/>
      </rPr>
      <t xml:space="preserve"> and not net</t>
    </r>
  </si>
  <si>
    <t>COVID Aid Expense (non ARPA)</t>
  </si>
  <si>
    <t>COVID Aid Expense ONLY ARPA</t>
  </si>
  <si>
    <t>Funds distributed from Municapal ARPA funding to a local fire district or districts</t>
  </si>
  <si>
    <t>Funds utilized from ARPA for governmental services (Does not include distributions to fire districts)</t>
  </si>
  <si>
    <t>COVID Aid Revenue ONLY ARPA</t>
  </si>
  <si>
    <t>ARPA Public Health Expense</t>
  </si>
  <si>
    <t>ARPA Assistance to businesses Expense</t>
  </si>
  <si>
    <t>ARPA Assistance to nonprofit organizations Expense</t>
  </si>
  <si>
    <t>ARPA Assistance to households or individuals Expense</t>
  </si>
  <si>
    <t>ARPA Assistance to students or education programs Expense</t>
  </si>
  <si>
    <t>ARPA Tax relief Expense</t>
  </si>
  <si>
    <t>ARPA Premium pay for pandemic workers Expense</t>
  </si>
  <si>
    <t>ARPA Water or sewer infrastructure Expense</t>
  </si>
  <si>
    <t>ARPA Broadband or cyber security infrastructure Expense</t>
  </si>
  <si>
    <t>ARPA Housing Expense</t>
  </si>
  <si>
    <t>ARPA Assistance to Fire Districts Expense</t>
  </si>
  <si>
    <t>ARPA Government Services Expense</t>
  </si>
  <si>
    <t>ARPA Public Health Revenue</t>
  </si>
  <si>
    <t>ARPA Assistance to businesses Revenue</t>
  </si>
  <si>
    <t>ARPA Assistance to nonprofit organizations Revenue</t>
  </si>
  <si>
    <t>ARPA Assistance to households or individuals Revenue</t>
  </si>
  <si>
    <t>ARPA Assistance to students or education programs Revenue</t>
  </si>
  <si>
    <t>ARPA Tax relief Revenue</t>
  </si>
  <si>
    <t>ARPA Premium pay for pandemic workers Revenue</t>
  </si>
  <si>
    <t>ARPA Water or sewer infrastructure Revenue</t>
  </si>
  <si>
    <t>ARPA Broadband or cyber security infrastructure Revenue</t>
  </si>
  <si>
    <t>ARPA Housing Revenue</t>
  </si>
  <si>
    <t>ARPA Assistance to Fire Districts Revenue</t>
  </si>
  <si>
    <t>ARPA Government Services Revenue</t>
  </si>
  <si>
    <t>ARPA Lost Revenue</t>
  </si>
  <si>
    <t>ARPA Total Revenue</t>
  </si>
  <si>
    <t>Total Revenue recognized in fiscal year from ARPA</t>
  </si>
  <si>
    <t>Total Expense recognized in fiscal year from ARPA</t>
  </si>
  <si>
    <t>ARPA Total Exepense</t>
  </si>
  <si>
    <t>ARPA Total</t>
  </si>
  <si>
    <t>ARPA Other</t>
  </si>
  <si>
    <t>ARPA Other Expense</t>
  </si>
  <si>
    <t>APRA expense not included in account codes 501 through 512</t>
  </si>
  <si>
    <t>ARPA Other Revenue</t>
  </si>
  <si>
    <t>Municipal COVID 19 and School COVID 19 tabs include an optional ARPA expenditure and revenue catogory listing.  Breaking down the ARPA expenditures and revenue by catogory is optional.  However, if you choose not particpate and provide a break down by catogory you are still required to input revenue and expense from ARPA in the ARPA Other catogory for expense and revenue.  Additionally, unlike the rest of the data in this report, the breakdown of ARPA expenditures will be made available online for municipal and school purposes.  These items are being included to help inform policy decisions by municipal, school, and state decision makers.</t>
  </si>
  <si>
    <t>This is just the total of below.</t>
  </si>
  <si>
    <t>Not Required</t>
  </si>
  <si>
    <t>*Required*</t>
  </si>
  <si>
    <t>ARPA Public Health</t>
  </si>
  <si>
    <t>ARPA Assistance to businesses</t>
  </si>
  <si>
    <t>ARPA Assistance to nonprofit organizations</t>
  </si>
  <si>
    <t>ARPA Assistance to households or individuals</t>
  </si>
  <si>
    <t>ARPA Assistance to students or education programs</t>
  </si>
  <si>
    <t>ARPA Tax relief</t>
  </si>
  <si>
    <t>ARPA Premium pay for pandemic workers</t>
  </si>
  <si>
    <t>ARPA Water or sewer infrastructure</t>
  </si>
  <si>
    <t>ARPA Broadband or cyber security infrastructure</t>
  </si>
  <si>
    <t>ARPA Housing</t>
  </si>
  <si>
    <t>ARPA Assistance to Fire Districts</t>
  </si>
  <si>
    <t>ARPA Government Services (Operations)</t>
  </si>
  <si>
    <t>ARPA Other Column</t>
  </si>
  <si>
    <t>ARPA Lost Revenue Column</t>
  </si>
  <si>
    <t>ARPA Public Health Revenue Column</t>
  </si>
  <si>
    <t>ARPA Assistance to businesses Column</t>
  </si>
  <si>
    <t>ARPA Assistance to nonprofit organizations Column</t>
  </si>
  <si>
    <t>ARPA Assistance to households or individuals Column</t>
  </si>
  <si>
    <t>ARPA Assistance to students or education programs Column</t>
  </si>
  <si>
    <t>ARPA Tax relief Column</t>
  </si>
  <si>
    <t>ARPA Premium pay for pandemic workers Column</t>
  </si>
  <si>
    <t>ARPA Water or sewer infrastructure Column</t>
  </si>
  <si>
    <t>ARPA Broadband or cyber security infrastructure Column</t>
  </si>
  <si>
    <t>ARPA Housing Column</t>
  </si>
  <si>
    <t>ARPA Assistance to Fire Districts Column</t>
  </si>
  <si>
    <t>ARPA Government Services Column</t>
  </si>
  <si>
    <t>ARPA Total Column</t>
  </si>
  <si>
    <t>School</t>
  </si>
  <si>
    <t>ARPA Public health expenditures made in direct response to the COVID-19 pandemic, including the purchase of PPE, tests, vaccine or testing center operations, or direct medical costs incurred by the municipality.</t>
  </si>
  <si>
    <t>ARPA Financial or in-kind services or assistance provided to businesses</t>
  </si>
  <si>
    <t>ARPA Financial or in-kind services or assistance provided to nonprofit organizations</t>
  </si>
  <si>
    <t>ARPA Financial or in-kind services or assistance provided to individuals or households</t>
  </si>
  <si>
    <t>ARPA Financial or in-kind services or assistance provided to students or school districts, such as tutoring, computer hardware, or software purchases, and direct transfers to school districts.</t>
  </si>
  <si>
    <t>ARPA Use of Local Fiscal Recovery Funds to substitute for property tax or other municipal fees that otherwise would have been paid by residents.  </t>
  </si>
  <si>
    <t>ARPA Payments made to municipal or nonmunicipal employees to support retention of employees during the pandemic</t>
  </si>
  <si>
    <t>ARPA Water or sewer infrastructure Expense (water and sewer infrastructure is excluded from portal reporting due to Implementation Guidance)</t>
  </si>
  <si>
    <t>ARPA spent on broad band or improvements to cyber security</t>
  </si>
  <si>
    <t>ARPA Expenditures intended contribute to the construction of affordable housing units.</t>
  </si>
  <si>
    <t>ARPA offsets Public health expenditures made in direct response to the COVID-19 pandemic, including the purchase of PPE, tests, vaccine or testing center operations, or direct medical costs incurred by the municipality.</t>
  </si>
  <si>
    <t>ARPA offsets Financial or in-kind services or assistance provided to businesses</t>
  </si>
  <si>
    <t>ARPA offsets Financial or in-kind services or assistance provided to nonprofit organizations</t>
  </si>
  <si>
    <t>ARPA  offsets Financial or in-kind services or assistance provided to individuals or households</t>
  </si>
  <si>
    <t>ARPA  offsets Financial or in-kind services or assistance provided to students or school districts, such as tutoring, computer hardware, or software purchases, and direct transfers to school districts.</t>
  </si>
  <si>
    <t>ARPA  offsets Use of Local Fiscal Recovery Funds to substitute for property tax or other municipal fees that otherwise would have been paid by residents.  </t>
  </si>
  <si>
    <t>ARPA offsets  Payments made to municipal or nonmunicipal employees to support retention of employees during the pandemic</t>
  </si>
  <si>
    <t>ARPA  offsets Water or sewer infrastructure Expense (water and sewer infrastructure is excluded from portal reporting due to Implementation Guidance)</t>
  </si>
  <si>
    <t>ARPA  offsets spent on broad band or improvements to cyber security</t>
  </si>
  <si>
    <t>ARPA  offsets Expenditures intended contribute to the construction of affordable housing units.</t>
  </si>
  <si>
    <t>ARPA offsetting Funds Municapal ARPA funding to a local fire district or districts</t>
  </si>
  <si>
    <t>ARPA offsetting Funds utilized from ARPA for governmental services (Does not include distributions to fire districts)</t>
  </si>
  <si>
    <t>ARPA offsetting revenue not incldued in accounts 501 through 512</t>
  </si>
  <si>
    <t>ARPA Revenue recognized by municipal due to lost revenue due to COVID pandemic</t>
  </si>
  <si>
    <t>Column from portal report where activity is reflected</t>
  </si>
  <si>
    <t>COVID19 expenses that are not projected to be reimbursed in current fiscal year</t>
  </si>
  <si>
    <t>Federal reimbursements due to COVID not in FEMA, CRF, ARPA</t>
  </si>
  <si>
    <t>Reimbursement expected and projected to be included in current fiscal year projection</t>
  </si>
  <si>
    <t>Federal reimbursements due to COVID including ESSER, but NOT FEMA, CRF, ARPA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</si>
</sst>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9" x14ac:knownFonts="1">
    <font>
      <sz val="11"/>
      <color theme="1"/>
      <name val="Calibri"/>
      <family val="2"/>
      <scheme val="minor"/>
    </font>
    <font>
      <sz val="11"/>
      <color theme="1"/>
      <name val="Calibri"/>
      <family val="2"/>
      <scheme val="minor"/>
    </font>
    <font>
      <sz val="11"/>
      <color rgb="FFFF0000"/>
      <name val="Calibri"/>
      <family val="2"/>
      <scheme val="minor"/>
    </font>
    <font>
      <sz val="11"/>
      <color rgb="FF00B050"/>
      <name val="Calibri"/>
      <family val="2"/>
      <scheme val="minor"/>
    </font>
    <font>
      <b/>
      <sz val="11"/>
      <color theme="1"/>
      <name val="Calibri"/>
      <family val="2"/>
      <scheme val="minor"/>
    </font>
    <font>
      <b/>
      <u/>
      <sz val="11"/>
      <color theme="1"/>
      <name val="Calibri"/>
      <family val="2"/>
      <scheme val="minor"/>
    </font>
    <font>
      <sz val="11"/>
      <color theme="0"/>
      <name val="Calibri"/>
      <family val="2"/>
      <scheme val="minor"/>
    </font>
    <font>
      <b/>
      <sz val="11"/>
      <color indexed="8"/>
      <name val="Calibri"/>
      <family val="2"/>
      <scheme val="minor"/>
    </font>
    <font>
      <sz val="11"/>
      <color theme="9"/>
      <name val="Calibri"/>
      <family val="2"/>
      <scheme val="minor"/>
    </font>
  </fonts>
  <fills count="9">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rgb="FFC00000"/>
        <bgColor indexed="64"/>
      </patternFill>
    </fill>
    <fill>
      <patternFill patternType="solid">
        <fgColor rgb="FFFF0000"/>
        <bgColor indexed="64"/>
      </patternFill>
    </fill>
    <fill>
      <patternFill patternType="solid">
        <fgColor rgb="FF92D050"/>
        <bgColor indexed="64"/>
      </patternFill>
    </fill>
    <fill>
      <patternFill patternType="solid">
        <fgColor rgb="FF00B050"/>
        <bgColor indexed="64"/>
      </patternFill>
    </fill>
    <fill>
      <patternFill patternType="solid">
        <fgColor theme="1"/>
        <bgColor indexed="64"/>
      </patternFill>
    </fill>
  </fills>
  <borders count="10">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72">
    <xf numFmtId="0" fontId="0" fillId="0" borderId="0" xfId="0"/>
    <xf numFmtId="0" fontId="0" fillId="0" borderId="0" xfId="0"/>
    <xf numFmtId="0" fontId="0" fillId="0" borderId="0" xfId="0" applyProtection="1">
      <protection hidden="1"/>
    </xf>
    <xf numFmtId="0" fontId="0" fillId="0" borderId="0" xfId="0" applyAlignment="1" applyProtection="1">
      <alignment horizontal="center" wrapText="1"/>
      <protection hidden="1"/>
    </xf>
    <xf numFmtId="0" fontId="0" fillId="0" borderId="0" xfId="0" applyAlignment="1">
      <alignment wrapText="1"/>
    </xf>
    <xf numFmtId="0" fontId="0" fillId="0" borderId="0" xfId="0" applyAlignment="1">
      <alignment wrapText="1"/>
    </xf>
    <xf numFmtId="0" fontId="0" fillId="4" borderId="0" xfId="0" applyFill="1" applyProtection="1">
      <protection hidden="1"/>
    </xf>
    <xf numFmtId="0" fontId="0" fillId="5" borderId="0" xfId="0" applyFill="1" applyProtection="1">
      <protection hidden="1"/>
    </xf>
    <xf numFmtId="0" fontId="0" fillId="3" borderId="0" xfId="0" applyFill="1" applyProtection="1">
      <protection hidden="1"/>
    </xf>
    <xf numFmtId="0" fontId="0" fillId="2" borderId="0" xfId="0" applyFill="1" applyProtection="1">
      <protection hidden="1"/>
    </xf>
    <xf numFmtId="0" fontId="0" fillId="6" borderId="0" xfId="0" applyFill="1" applyProtection="1">
      <protection hidden="1"/>
    </xf>
    <xf numFmtId="0" fontId="0" fillId="7" borderId="0" xfId="0" applyFill="1" applyProtection="1">
      <protection hidden="1"/>
    </xf>
    <xf numFmtId="0" fontId="2" fillId="0" borderId="0" xfId="0" applyFont="1" applyFill="1" applyProtection="1">
      <protection hidden="1"/>
    </xf>
    <xf numFmtId="0" fontId="2" fillId="2" borderId="0" xfId="0" applyFont="1" applyFill="1" applyProtection="1">
      <protection hidden="1"/>
    </xf>
    <xf numFmtId="0" fontId="3" fillId="0" borderId="0" xfId="0" applyFont="1" applyFill="1" applyProtection="1">
      <protection hidden="1"/>
    </xf>
    <xf numFmtId="0" fontId="3" fillId="2" borderId="0" xfId="0" applyFont="1" applyFill="1" applyProtection="1">
      <protection hidden="1"/>
    </xf>
    <xf numFmtId="0" fontId="0" fillId="0" borderId="6" xfId="0" applyBorder="1"/>
    <xf numFmtId="0" fontId="0" fillId="0" borderId="0" xfId="0" applyAlignment="1" applyProtection="1">
      <alignment horizontal="center"/>
      <protection hidden="1"/>
    </xf>
    <xf numFmtId="0" fontId="0" fillId="0" borderId="2" xfId="0" applyBorder="1" applyAlignment="1" applyProtection="1">
      <alignment horizontal="center"/>
      <protection hidden="1"/>
    </xf>
    <xf numFmtId="0" fontId="0" fillId="0" borderId="3" xfId="0" applyBorder="1" applyAlignment="1" applyProtection="1">
      <alignment horizontal="center"/>
      <protection hidden="1"/>
    </xf>
    <xf numFmtId="0" fontId="0" fillId="0" borderId="0" xfId="0" applyAlignment="1" applyProtection="1">
      <alignment wrapText="1"/>
      <protection hidden="1"/>
    </xf>
    <xf numFmtId="0" fontId="0" fillId="0" borderId="3" xfId="0" applyBorder="1" applyAlignment="1" applyProtection="1">
      <alignment horizontal="center" wrapText="1"/>
      <protection hidden="1"/>
    </xf>
    <xf numFmtId="43" fontId="0" fillId="0" borderId="0" xfId="1" applyFont="1" applyProtection="1">
      <protection hidden="1"/>
    </xf>
    <xf numFmtId="43" fontId="0" fillId="0" borderId="3" xfId="1" applyFont="1" applyBorder="1" applyProtection="1">
      <protection hidden="1"/>
    </xf>
    <xf numFmtId="0" fontId="0" fillId="0" borderId="4" xfId="0" applyBorder="1" applyProtection="1">
      <protection hidden="1"/>
    </xf>
    <xf numFmtId="0" fontId="0" fillId="0" borderId="5" xfId="0" applyBorder="1" applyProtection="1">
      <protection hidden="1"/>
    </xf>
    <xf numFmtId="43" fontId="0" fillId="0" borderId="5" xfId="1" applyFont="1" applyBorder="1" applyProtection="1">
      <protection hidden="1"/>
    </xf>
    <xf numFmtId="43" fontId="0" fillId="0" borderId="1" xfId="1" applyFont="1" applyBorder="1" applyProtection="1">
      <protection hidden="1"/>
    </xf>
    <xf numFmtId="0" fontId="0" fillId="2" borderId="0" xfId="0" applyFill="1" applyProtection="1">
      <protection locked="0"/>
    </xf>
    <xf numFmtId="0" fontId="0" fillId="2" borderId="0" xfId="0" applyFill="1" applyAlignment="1" applyProtection="1">
      <alignment horizontal="left"/>
      <protection locked="0"/>
    </xf>
    <xf numFmtId="43" fontId="0" fillId="0" borderId="0" xfId="1" applyFont="1" applyProtection="1">
      <protection locked="0"/>
    </xf>
    <xf numFmtId="43" fontId="0" fillId="0" borderId="0" xfId="1" applyFont="1" applyAlignment="1" applyProtection="1">
      <alignment horizontal="center"/>
      <protection locked="0"/>
    </xf>
    <xf numFmtId="0" fontId="0" fillId="0" borderId="0" xfId="0" applyProtection="1">
      <protection locked="0"/>
    </xf>
    <xf numFmtId="14" fontId="0" fillId="0" borderId="0" xfId="0" applyNumberFormat="1" applyProtection="1">
      <protection locked="0"/>
    </xf>
    <xf numFmtId="43" fontId="0" fillId="2" borderId="0" xfId="1" applyFont="1" applyFill="1" applyAlignment="1" applyProtection="1">
      <alignment wrapText="1"/>
      <protection locked="0"/>
    </xf>
    <xf numFmtId="0" fontId="0" fillId="0" borderId="0" xfId="0" applyFill="1" applyProtection="1">
      <protection hidden="1"/>
    </xf>
    <xf numFmtId="0" fontId="0" fillId="0" borderId="3" xfId="0" applyBorder="1" applyAlignment="1" applyProtection="1">
      <alignment wrapText="1"/>
      <protection hidden="1"/>
    </xf>
    <xf numFmtId="0" fontId="0" fillId="0" borderId="0" xfId="0" applyBorder="1" applyAlignment="1" applyProtection="1">
      <alignment wrapText="1"/>
      <protection hidden="1"/>
    </xf>
    <xf numFmtId="0" fontId="0" fillId="0" borderId="0" xfId="0" applyBorder="1" applyProtection="1">
      <protection hidden="1"/>
    </xf>
    <xf numFmtId="0" fontId="0" fillId="0" borderId="0" xfId="0" applyAlignment="1" applyProtection="1">
      <alignment horizontal="center" vertical="center"/>
      <protection hidden="1"/>
    </xf>
    <xf numFmtId="43" fontId="0" fillId="0" borderId="0" xfId="1" applyFont="1" applyAlignment="1" applyProtection="1">
      <alignment wrapText="1"/>
      <protection hidden="1"/>
    </xf>
    <xf numFmtId="9" fontId="0" fillId="0" borderId="0" xfId="2" applyFont="1" applyAlignment="1" applyProtection="1">
      <alignment wrapText="1"/>
      <protection hidden="1"/>
    </xf>
    <xf numFmtId="0" fontId="4" fillId="0" borderId="0" xfId="0" applyFont="1" applyProtection="1">
      <protection hidden="1"/>
    </xf>
    <xf numFmtId="43" fontId="0" fillId="2" borderId="0" xfId="1" applyFont="1" applyFill="1" applyProtection="1">
      <protection hidden="1"/>
    </xf>
    <xf numFmtId="0" fontId="0" fillId="0" borderId="0" xfId="0" applyFill="1" applyAlignment="1" applyProtection="1">
      <alignment wrapText="1"/>
      <protection hidden="1"/>
    </xf>
    <xf numFmtId="0" fontId="4" fillId="0" borderId="0" xfId="0" applyFont="1" applyAlignment="1">
      <alignment wrapText="1"/>
    </xf>
    <xf numFmtId="43" fontId="0" fillId="0" borderId="2" xfId="1" applyFont="1" applyFill="1" applyBorder="1" applyProtection="1">
      <protection locked="0"/>
    </xf>
    <xf numFmtId="43" fontId="0" fillId="0" borderId="3" xfId="1" applyFont="1" applyFill="1" applyBorder="1" applyProtection="1">
      <protection locked="0"/>
    </xf>
    <xf numFmtId="0" fontId="0" fillId="0" borderId="5" xfId="0" applyBorder="1" applyProtection="1">
      <protection locked="0"/>
    </xf>
    <xf numFmtId="43" fontId="0" fillId="0" borderId="1" xfId="1" applyFont="1" applyFill="1" applyBorder="1" applyProtection="1">
      <protection locked="0"/>
    </xf>
    <xf numFmtId="43" fontId="0" fillId="0" borderId="0" xfId="1" applyFont="1" applyFill="1" applyBorder="1" applyProtection="1">
      <protection hidden="1"/>
    </xf>
    <xf numFmtId="0" fontId="7" fillId="0" borderId="0" xfId="0" applyFont="1" applyProtection="1">
      <protection hidden="1"/>
    </xf>
    <xf numFmtId="0" fontId="0" fillId="0" borderId="7" xfId="0" applyBorder="1" applyProtection="1">
      <protection hidden="1"/>
    </xf>
    <xf numFmtId="0" fontId="0" fillId="0" borderId="8" xfId="0" applyBorder="1" applyProtection="1">
      <protection hidden="1"/>
    </xf>
    <xf numFmtId="43" fontId="0" fillId="8" borderId="8" xfId="1" applyFont="1" applyFill="1" applyBorder="1" applyProtection="1">
      <protection hidden="1"/>
    </xf>
    <xf numFmtId="0" fontId="0" fillId="0" borderId="8" xfId="0" applyBorder="1" applyProtection="1">
      <protection locked="0"/>
    </xf>
    <xf numFmtId="0" fontId="0" fillId="0" borderId="9" xfId="0" applyBorder="1" applyProtection="1">
      <protection hidden="1"/>
    </xf>
    <xf numFmtId="0" fontId="0" fillId="0" borderId="0" xfId="0" applyBorder="1" applyProtection="1">
      <protection locked="0"/>
    </xf>
    <xf numFmtId="43" fontId="0" fillId="2" borderId="8" xfId="1" applyFont="1" applyFill="1" applyBorder="1" applyAlignment="1" applyProtection="1">
      <alignment wrapText="1"/>
      <protection locked="0"/>
    </xf>
    <xf numFmtId="43" fontId="0" fillId="2" borderId="0" xfId="1" applyFont="1" applyFill="1" applyBorder="1" applyAlignment="1" applyProtection="1">
      <alignment wrapText="1"/>
      <protection locked="0"/>
    </xf>
    <xf numFmtId="43" fontId="0" fillId="2" borderId="5" xfId="1" applyFont="1" applyFill="1" applyBorder="1" applyAlignment="1" applyProtection="1">
      <alignment wrapText="1"/>
      <protection locked="0"/>
    </xf>
    <xf numFmtId="0" fontId="6" fillId="0" borderId="0" xfId="1" applyNumberFormat="1" applyFont="1" applyProtection="1">
      <protection hidden="1"/>
    </xf>
    <xf numFmtId="0" fontId="6" fillId="0" borderId="0" xfId="0" applyNumberFormat="1" applyFont="1" applyProtection="1">
      <protection hidden="1"/>
    </xf>
    <xf numFmtId="0" fontId="8" fillId="0" borderId="0" xfId="0" applyFont="1" applyFill="1" applyProtection="1">
      <protection hidden="1"/>
    </xf>
    <xf numFmtId="0" fontId="0" fillId="0" borderId="8" xfId="0" applyBorder="1" applyAlignment="1" applyProtection="1">
      <alignment wrapText="1"/>
      <protection hidden="1"/>
    </xf>
    <xf numFmtId="0" fontId="0" fillId="0" borderId="5" xfId="0" applyBorder="1" applyAlignment="1" applyProtection="1">
      <alignment wrapText="1"/>
      <protection hidden="1"/>
    </xf>
    <xf numFmtId="0" fontId="4" fillId="0" borderId="1" xfId="0" applyFont="1" applyBorder="1" applyProtection="1">
      <protection hidden="1"/>
    </xf>
    <xf numFmtId="0" fontId="0" fillId="0" borderId="2" xfId="0" applyBorder="1" applyProtection="1">
      <protection hidden="1"/>
    </xf>
    <xf numFmtId="0" fontId="0" fillId="0" borderId="3" xfId="0" applyBorder="1" applyProtection="1">
      <protection hidden="1"/>
    </xf>
    <xf numFmtId="0" fontId="7" fillId="0" borderId="1" xfId="0" applyFont="1" applyBorder="1" applyProtection="1">
      <protection hidden="1"/>
    </xf>
    <xf numFmtId="0" fontId="0" fillId="0" borderId="0" xfId="0" applyProtection="1"/>
    <xf numFmtId="0" fontId="0" fillId="0" borderId="0" xfId="0" applyAlignment="1" applyProtection="1">
      <alignment wrapText="1"/>
      <protection locked="0"/>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teve.coleman\AppData\Local\Temp\Temp1_Final%20Documents%20FY19_0%20(31).zip\Final%20Documents%20FY19\MTP1%20FY19%200424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unicipality"/>
      <sheetName val="School"/>
      <sheetName val="Account Codes"/>
      <sheetName val="Other Codes"/>
      <sheetName val="(AB_5Y) Working Rates"/>
      <sheetName val="(MDR) Combining Schedule - Muni"/>
      <sheetName val="(MDR) Combining Schedule - Ed"/>
      <sheetName val="Upload"/>
      <sheetName val="Version"/>
    </sheetNames>
    <sheetDataSet>
      <sheetData sheetId="0"/>
      <sheetData sheetId="1"/>
      <sheetData sheetId="2"/>
      <sheetData sheetId="3">
        <row r="2">
          <cell r="B2" t="str">
            <v>Barrington</v>
          </cell>
          <cell r="E2" t="str">
            <v>Adopted Budget Survey / 5 Year Forecast</v>
          </cell>
          <cell r="Q2" t="str">
            <v>Police Union</v>
          </cell>
          <cell r="U2" t="str">
            <v>Work Related Injury</v>
          </cell>
        </row>
        <row r="3">
          <cell r="B3" t="str">
            <v>Bristol</v>
          </cell>
          <cell r="E3" t="str">
            <v>Budget to Actual 1</v>
          </cell>
          <cell r="Q3" t="str">
            <v>Fire Union</v>
          </cell>
          <cell r="U3" t="str">
            <v>Dental</v>
          </cell>
        </row>
        <row r="4">
          <cell r="B4" t="str">
            <v>Burrillville</v>
          </cell>
          <cell r="E4" t="str">
            <v>Budget to Actual 2</v>
          </cell>
          <cell r="Q4" t="str">
            <v>Municipal Union</v>
          </cell>
          <cell r="U4" t="str">
            <v>Medical</v>
          </cell>
        </row>
        <row r="5">
          <cell r="B5" t="str">
            <v>Central Falls</v>
          </cell>
          <cell r="E5" t="str">
            <v>Budget to Actual 3</v>
          </cell>
          <cell r="Q5" t="str">
            <v>Non-Union Municipal</v>
          </cell>
          <cell r="U5" t="str">
            <v>Vision</v>
          </cell>
        </row>
        <row r="6">
          <cell r="B6" t="str">
            <v>Charlestown</v>
          </cell>
          <cell r="E6" t="str">
            <v>Municipal Data Report</v>
          </cell>
          <cell r="Q6" t="str">
            <v>Teacher Union</v>
          </cell>
          <cell r="U6" t="str">
            <v>Other</v>
          </cell>
        </row>
        <row r="7">
          <cell r="B7" t="str">
            <v>Coventry</v>
          </cell>
          <cell r="Q7" t="str">
            <v>Non-Teacher Union</v>
          </cell>
          <cell r="U7" t="str">
            <v>Medicare Supplement (Part C)</v>
          </cell>
        </row>
        <row r="8">
          <cell r="B8" t="str">
            <v>Cranston</v>
          </cell>
          <cell r="Q8" t="str">
            <v>Non-Union School</v>
          </cell>
          <cell r="U8" t="str">
            <v>Medicare Part D</v>
          </cell>
        </row>
        <row r="9">
          <cell r="B9" t="str">
            <v>Cumberland</v>
          </cell>
          <cell r="Q9" t="str">
            <v>Paraprofessionals</v>
          </cell>
        </row>
        <row r="10">
          <cell r="B10" t="str">
            <v>East Greenwich</v>
          </cell>
        </row>
        <row r="11">
          <cell r="B11" t="str">
            <v>East Providence</v>
          </cell>
        </row>
        <row r="12">
          <cell r="B12" t="str">
            <v>Exeter</v>
          </cell>
        </row>
        <row r="13">
          <cell r="B13" t="str">
            <v>Foster</v>
          </cell>
        </row>
        <row r="14">
          <cell r="B14" t="str">
            <v>Glocester</v>
          </cell>
        </row>
        <row r="15">
          <cell r="B15" t="str">
            <v>Hopkinton</v>
          </cell>
        </row>
        <row r="16">
          <cell r="B16" t="str">
            <v>Jamestown</v>
          </cell>
        </row>
        <row r="17">
          <cell r="B17" t="str">
            <v>Johnston</v>
          </cell>
        </row>
        <row r="18">
          <cell r="B18" t="str">
            <v>Lincoln</v>
          </cell>
        </row>
        <row r="19">
          <cell r="B19" t="str">
            <v>Little Compton</v>
          </cell>
        </row>
        <row r="20">
          <cell r="B20" t="str">
            <v>Middletown</v>
          </cell>
        </row>
        <row r="21">
          <cell r="B21" t="str">
            <v>Narragansett</v>
          </cell>
        </row>
        <row r="22">
          <cell r="B22" t="str">
            <v>Newport</v>
          </cell>
        </row>
        <row r="23">
          <cell r="B23" t="str">
            <v>New Shoreham</v>
          </cell>
        </row>
        <row r="24">
          <cell r="B24" t="str">
            <v>North Kingstown</v>
          </cell>
        </row>
        <row r="25">
          <cell r="B25" t="str">
            <v>North Providence</v>
          </cell>
        </row>
        <row r="26">
          <cell r="B26" t="str">
            <v>North Smithfield</v>
          </cell>
        </row>
        <row r="27">
          <cell r="B27" t="str">
            <v>Pawtucket</v>
          </cell>
        </row>
        <row r="28">
          <cell r="B28" t="str">
            <v>Portsmouth</v>
          </cell>
        </row>
        <row r="29">
          <cell r="B29" t="str">
            <v>Providence</v>
          </cell>
        </row>
        <row r="30">
          <cell r="B30" t="str">
            <v>Richmond</v>
          </cell>
        </row>
        <row r="31">
          <cell r="B31" t="str">
            <v>Scituate</v>
          </cell>
        </row>
        <row r="32">
          <cell r="B32" t="str">
            <v>Smithfield</v>
          </cell>
        </row>
        <row r="33">
          <cell r="B33" t="str">
            <v>South Kingstown</v>
          </cell>
        </row>
        <row r="34">
          <cell r="B34" t="str">
            <v>Tiverton</v>
          </cell>
        </row>
        <row r="35">
          <cell r="B35" t="str">
            <v>Warren</v>
          </cell>
        </row>
        <row r="36">
          <cell r="B36" t="str">
            <v>Warwick</v>
          </cell>
        </row>
        <row r="37">
          <cell r="B37" t="str">
            <v>Westerly</v>
          </cell>
        </row>
        <row r="38">
          <cell r="B38" t="str">
            <v>West Greenwich</v>
          </cell>
        </row>
        <row r="39">
          <cell r="B39" t="str">
            <v>West Warwick</v>
          </cell>
        </row>
        <row r="40">
          <cell r="B40" t="str">
            <v>Woonsocket</v>
          </cell>
        </row>
        <row r="41">
          <cell r="B41" t="str">
            <v>Barrington school district</v>
          </cell>
        </row>
        <row r="42">
          <cell r="B42" t="str">
            <v>Bristol school district</v>
          </cell>
        </row>
        <row r="43">
          <cell r="B43" t="str">
            <v>Burrillville school district</v>
          </cell>
        </row>
        <row r="44">
          <cell r="B44" t="str">
            <v>Central Falls school district</v>
          </cell>
        </row>
        <row r="45">
          <cell r="B45" t="str">
            <v>Charlestown school district</v>
          </cell>
        </row>
        <row r="46">
          <cell r="B46" t="str">
            <v>Coventry school district</v>
          </cell>
        </row>
        <row r="47">
          <cell r="B47" t="str">
            <v>Cranston school district</v>
          </cell>
        </row>
        <row r="48">
          <cell r="B48" t="str">
            <v>Cumberland school district</v>
          </cell>
        </row>
        <row r="49">
          <cell r="B49" t="str">
            <v>East Greenwich school district</v>
          </cell>
        </row>
        <row r="50">
          <cell r="B50" t="str">
            <v>East Providence school district</v>
          </cell>
        </row>
        <row r="51">
          <cell r="B51" t="str">
            <v>Exeter school district</v>
          </cell>
        </row>
        <row r="52">
          <cell r="B52" t="str">
            <v>Foster school district</v>
          </cell>
        </row>
        <row r="53">
          <cell r="B53" t="str">
            <v>Glocester school district</v>
          </cell>
        </row>
        <row r="54">
          <cell r="B54" t="str">
            <v>Hopkinton school district</v>
          </cell>
        </row>
        <row r="55">
          <cell r="B55" t="str">
            <v>Jamestown school district</v>
          </cell>
        </row>
        <row r="56">
          <cell r="B56" t="str">
            <v>Johnston school district</v>
          </cell>
        </row>
        <row r="57">
          <cell r="B57" t="str">
            <v>Lincoln school district</v>
          </cell>
        </row>
        <row r="58">
          <cell r="B58" t="str">
            <v>Little Compton school district</v>
          </cell>
        </row>
        <row r="59">
          <cell r="B59" t="str">
            <v>Middletown school district</v>
          </cell>
        </row>
        <row r="60">
          <cell r="B60" t="str">
            <v>Narragansett school district</v>
          </cell>
        </row>
        <row r="61">
          <cell r="B61" t="str">
            <v>Newport school district</v>
          </cell>
        </row>
        <row r="62">
          <cell r="B62" t="str">
            <v>New Shoreham school district</v>
          </cell>
        </row>
        <row r="63">
          <cell r="B63" t="str">
            <v>North Kingstown school district</v>
          </cell>
        </row>
        <row r="64">
          <cell r="B64" t="str">
            <v>North Providence school district</v>
          </cell>
        </row>
        <row r="65">
          <cell r="B65" t="str">
            <v>North Smithfield school district</v>
          </cell>
        </row>
        <row r="66">
          <cell r="B66" t="str">
            <v>Pawtucket school district</v>
          </cell>
        </row>
        <row r="67">
          <cell r="B67" t="str">
            <v>Portsmouth school district</v>
          </cell>
        </row>
        <row r="68">
          <cell r="B68" t="str">
            <v>Providence school district</v>
          </cell>
        </row>
        <row r="69">
          <cell r="B69" t="str">
            <v>Richmond school district</v>
          </cell>
        </row>
        <row r="70">
          <cell r="B70" t="str">
            <v>Scituate school district</v>
          </cell>
        </row>
        <row r="71">
          <cell r="B71" t="str">
            <v>Smithfield school district</v>
          </cell>
        </row>
        <row r="72">
          <cell r="B72" t="str">
            <v>South Kingstown school district</v>
          </cell>
        </row>
        <row r="73">
          <cell r="B73" t="str">
            <v>Tiverton school district</v>
          </cell>
        </row>
        <row r="74">
          <cell r="B74" t="str">
            <v>Warren school district</v>
          </cell>
        </row>
        <row r="75">
          <cell r="B75" t="str">
            <v>Warwick school district</v>
          </cell>
        </row>
        <row r="76">
          <cell r="B76" t="str">
            <v>Westerly school district</v>
          </cell>
        </row>
        <row r="77">
          <cell r="B77" t="str">
            <v>West Greenwich school district</v>
          </cell>
        </row>
        <row r="78">
          <cell r="B78" t="str">
            <v>West Warwick school district</v>
          </cell>
        </row>
        <row r="79">
          <cell r="B79" t="str">
            <v>Woonsocket school district</v>
          </cell>
        </row>
        <row r="80">
          <cell r="B80" t="str">
            <v>Bristol-Warren Regional School District</v>
          </cell>
        </row>
        <row r="81">
          <cell r="B81" t="str">
            <v>Exeter-West Greenwich Regional School District</v>
          </cell>
        </row>
        <row r="82">
          <cell r="B82" t="str">
            <v>Chariho Regional School District</v>
          </cell>
        </row>
        <row r="83">
          <cell r="B83" t="str">
            <v>Foster-Glocester Regional School District</v>
          </cell>
        </row>
      </sheetData>
      <sheetData sheetId="4">
        <row r="2">
          <cell r="AD2" t="str">
            <v>YES</v>
          </cell>
        </row>
        <row r="3">
          <cell r="AD3" t="str">
            <v>NO</v>
          </cell>
        </row>
        <row r="4">
          <cell r="AD4" t="str">
            <v>N/A</v>
          </cell>
        </row>
      </sheetData>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B36203-4C0D-4AF7-9C8C-C7E11C411393}">
  <dimension ref="A1:C15"/>
  <sheetViews>
    <sheetView tabSelected="1" zoomScale="70" zoomScaleNormal="70" workbookViewId="0">
      <pane xSplit="1" ySplit="1" topLeftCell="B5" activePane="bottomRight" state="frozen"/>
      <selection pane="topRight" activeCell="B1" sqref="B1"/>
      <selection pane="bottomLeft" activeCell="A2" sqref="A2"/>
      <selection pane="bottomRight" activeCell="B1" sqref="B1"/>
    </sheetView>
  </sheetViews>
  <sheetFormatPr defaultColWidth="83.140625" defaultRowHeight="42" customHeight="1" x14ac:dyDescent="0.25"/>
  <cols>
    <col min="1" max="1" width="7.5703125" customWidth="1"/>
    <col min="2" max="2" width="166.140625" customWidth="1"/>
  </cols>
  <sheetData>
    <row r="1" spans="1:3" s="1" customFormat="1" ht="42" customHeight="1" x14ac:dyDescent="0.25">
      <c r="A1" s="16" t="s">
        <v>652</v>
      </c>
      <c r="B1" s="16" t="s">
        <v>653</v>
      </c>
      <c r="C1" s="16"/>
    </row>
    <row r="2" spans="1:3" s="1" customFormat="1" ht="45.75" customHeight="1" x14ac:dyDescent="0.25">
      <c r="A2" s="5">
        <v>1</v>
      </c>
      <c r="B2" s="5" t="s">
        <v>657</v>
      </c>
    </row>
    <row r="3" spans="1:3" s="1" customFormat="1" ht="45.75" customHeight="1" x14ac:dyDescent="0.25">
      <c r="A3" s="5"/>
      <c r="B3" s="5" t="s">
        <v>614</v>
      </c>
      <c r="C3" s="1" t="s">
        <v>658</v>
      </c>
    </row>
    <row r="4" spans="1:3" s="1" customFormat="1" ht="45.75" customHeight="1" x14ac:dyDescent="0.25">
      <c r="A4" s="5">
        <v>2</v>
      </c>
      <c r="B4" s="5" t="s">
        <v>654</v>
      </c>
    </row>
    <row r="5" spans="1:3" s="4" customFormat="1" ht="42" customHeight="1" x14ac:dyDescent="0.25">
      <c r="A5" s="4">
        <v>3</v>
      </c>
      <c r="B5" s="4" t="s">
        <v>656</v>
      </c>
    </row>
    <row r="6" spans="1:3" s="4" customFormat="1" ht="42" customHeight="1" x14ac:dyDescent="0.25">
      <c r="A6" s="4">
        <v>4</v>
      </c>
      <c r="B6" s="4" t="s">
        <v>617</v>
      </c>
    </row>
    <row r="7" spans="1:3" s="4" customFormat="1" ht="42" customHeight="1" x14ac:dyDescent="0.25">
      <c r="A7" s="4">
        <v>5</v>
      </c>
      <c r="B7" s="4" t="s">
        <v>618</v>
      </c>
    </row>
    <row r="8" spans="1:3" s="4" customFormat="1" ht="42" customHeight="1" x14ac:dyDescent="0.25">
      <c r="B8" s="4" t="s">
        <v>614</v>
      </c>
      <c r="C8" s="4" t="s">
        <v>621</v>
      </c>
    </row>
    <row r="9" spans="1:3" s="4" customFormat="1" ht="42" customHeight="1" x14ac:dyDescent="0.25">
      <c r="A9" s="4">
        <v>6</v>
      </c>
      <c r="B9" s="4" t="s">
        <v>616</v>
      </c>
    </row>
    <row r="10" spans="1:3" s="4" customFormat="1" ht="42" customHeight="1" x14ac:dyDescent="0.25">
      <c r="B10" s="4" t="s">
        <v>614</v>
      </c>
      <c r="C10" s="4" t="s">
        <v>615</v>
      </c>
    </row>
    <row r="11" spans="1:3" s="4" customFormat="1" ht="42" customHeight="1" x14ac:dyDescent="0.25">
      <c r="B11" s="4" t="s">
        <v>620</v>
      </c>
      <c r="C11" s="4" t="s">
        <v>619</v>
      </c>
    </row>
    <row r="12" spans="1:3" s="4" customFormat="1" ht="42" customHeight="1" x14ac:dyDescent="0.25">
      <c r="A12" s="4">
        <v>7</v>
      </c>
      <c r="B12" s="4" t="s">
        <v>622</v>
      </c>
    </row>
    <row r="13" spans="1:3" s="4" customFormat="1" ht="42" customHeight="1" x14ac:dyDescent="0.25">
      <c r="A13" s="4">
        <v>8</v>
      </c>
      <c r="B13" s="4" t="s">
        <v>623</v>
      </c>
    </row>
    <row r="14" spans="1:3" ht="42" customHeight="1" x14ac:dyDescent="0.25">
      <c r="A14" s="4">
        <v>9</v>
      </c>
      <c r="B14" s="4" t="s">
        <v>651</v>
      </c>
    </row>
    <row r="15" spans="1:3" ht="64.5" customHeight="1" x14ac:dyDescent="0.25">
      <c r="A15" s="5">
        <v>10</v>
      </c>
      <c r="B15" s="45" t="s">
        <v>736</v>
      </c>
    </row>
  </sheetData>
  <sheetProtection sheet="1" objects="1" scenarios="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DF628-E2A0-44DB-B565-B66780674C16}">
  <sheetPr>
    <pageSetUpPr fitToPage="1"/>
  </sheetPr>
  <dimension ref="A1:V1000"/>
  <sheetViews>
    <sheetView zoomScale="55" zoomScaleNormal="55" workbookViewId="0">
      <pane xSplit="4" ySplit="1" topLeftCell="E924" activePane="bottomRight" state="frozen"/>
      <selection sqref="A1:XFD1048576"/>
      <selection pane="topRight" sqref="A1:XFD1048576"/>
      <selection pane="bottomLeft" sqref="A1:XFD1048576"/>
      <selection pane="bottomRight" activeCell="R942" sqref="R942"/>
    </sheetView>
  </sheetViews>
  <sheetFormatPr defaultRowHeight="15" x14ac:dyDescent="0.25"/>
  <cols>
    <col min="1" max="4" width="9.140625" style="9"/>
    <col min="5" max="5" width="11.140625" style="2" bestFit="1" customWidth="1"/>
    <col min="6" max="6" width="25.28515625" style="2" bestFit="1" customWidth="1"/>
    <col min="7" max="7" width="0" style="2" hidden="1" customWidth="1"/>
    <col min="8" max="8" width="11" style="2" bestFit="1" customWidth="1"/>
    <col min="9" max="9" width="25.28515625" style="2" bestFit="1" customWidth="1"/>
    <col min="10" max="10" width="0" style="2" hidden="1" customWidth="1"/>
    <col min="11" max="11" width="12.140625" style="2" bestFit="1" customWidth="1"/>
    <col min="12" max="12" width="27.85546875" style="2" bestFit="1" customWidth="1"/>
    <col min="13" max="13" width="0" style="2" hidden="1" customWidth="1"/>
    <col min="14" max="14" width="11.7109375" style="2" bestFit="1" customWidth="1"/>
    <col min="15" max="15" width="34.5703125" style="2" bestFit="1" customWidth="1"/>
    <col min="16" max="16" width="0" style="2" hidden="1" customWidth="1"/>
    <col min="17" max="17" width="15.85546875" style="2" bestFit="1" customWidth="1"/>
    <col min="18" max="18" width="49.5703125" style="2" bestFit="1" customWidth="1"/>
    <col min="19" max="19" width="255.7109375" style="2" bestFit="1" customWidth="1"/>
    <col min="20" max="16384" width="9.140625" style="2"/>
  </cols>
  <sheetData>
    <row r="1" spans="1:20" x14ac:dyDescent="0.25">
      <c r="A1" s="9" t="s">
        <v>161</v>
      </c>
      <c r="B1" s="9" t="s">
        <v>162</v>
      </c>
      <c r="C1" s="9" t="s">
        <v>163</v>
      </c>
      <c r="D1" s="9" t="s">
        <v>164</v>
      </c>
      <c r="E1" s="2" t="s">
        <v>21</v>
      </c>
      <c r="H1" s="2" t="s">
        <v>22</v>
      </c>
      <c r="K1" s="2" t="s">
        <v>23</v>
      </c>
      <c r="N1" s="2" t="s">
        <v>24</v>
      </c>
      <c r="Q1" s="2" t="s">
        <v>25</v>
      </c>
      <c r="S1" s="2" t="s">
        <v>165</v>
      </c>
      <c r="T1" s="2" t="s">
        <v>166</v>
      </c>
    </row>
    <row r="2" spans="1:20" x14ac:dyDescent="0.25">
      <c r="A2" s="9" t="str">
        <f>CONCATENATE($E$2,Q2)</f>
        <v>1100</v>
      </c>
      <c r="B2" s="9" t="str">
        <f>CONCATENATE($E$2,H2)</f>
        <v>110</v>
      </c>
      <c r="C2" s="9" t="str">
        <f>CONCATENATE($E$2,K2)</f>
        <v>110</v>
      </c>
      <c r="D2" s="9" t="str">
        <f>CONCATENATE($E$2,N2)</f>
        <v>110</v>
      </c>
      <c r="E2" s="2">
        <v>1</v>
      </c>
      <c r="F2" s="2" t="s">
        <v>0</v>
      </c>
      <c r="G2" s="2" t="s">
        <v>167</v>
      </c>
      <c r="H2" s="2">
        <v>10</v>
      </c>
      <c r="I2" s="2" t="s">
        <v>168</v>
      </c>
      <c r="J2" s="2" t="s">
        <v>167</v>
      </c>
      <c r="K2" s="2">
        <v>10</v>
      </c>
      <c r="L2" s="2" t="s">
        <v>168</v>
      </c>
      <c r="M2" s="2" t="s">
        <v>167</v>
      </c>
      <c r="N2" s="2">
        <v>10</v>
      </c>
      <c r="O2" s="2" t="s">
        <v>169</v>
      </c>
      <c r="P2" s="2" t="s">
        <v>167</v>
      </c>
      <c r="Q2" s="2">
        <v>100</v>
      </c>
      <c r="R2" s="2" t="s">
        <v>170</v>
      </c>
      <c r="S2" s="2" t="s">
        <v>171</v>
      </c>
      <c r="T2" s="2" t="s">
        <v>172</v>
      </c>
    </row>
    <row r="3" spans="1:20" x14ac:dyDescent="0.25">
      <c r="A3" s="9" t="str">
        <f t="shared" ref="A3:A66" si="0">CONCATENATE($E$2,Q3)</f>
        <v>1105</v>
      </c>
      <c r="B3" s="9" t="str">
        <f t="shared" ref="B3:B66" si="1">CONCATENATE($E$2,H3)</f>
        <v>120</v>
      </c>
      <c r="C3" s="9" t="str">
        <f t="shared" ref="C3:C66" si="2">CONCATENATE($E$2,K3)</f>
        <v>120</v>
      </c>
      <c r="D3" s="9" t="str">
        <f t="shared" ref="D3:D66" si="3">CONCATENATE($E$2,N3)</f>
        <v>115</v>
      </c>
      <c r="E3" s="2" t="s">
        <v>167</v>
      </c>
      <c r="F3" s="2" t="s">
        <v>167</v>
      </c>
      <c r="G3" s="2" t="s">
        <v>167</v>
      </c>
      <c r="H3" s="2">
        <v>20</v>
      </c>
      <c r="I3" s="2" t="s">
        <v>173</v>
      </c>
      <c r="J3" s="2" t="s">
        <v>167</v>
      </c>
      <c r="K3" s="2">
        <v>20</v>
      </c>
      <c r="L3" s="2" t="s">
        <v>174</v>
      </c>
      <c r="M3" s="2" t="s">
        <v>167</v>
      </c>
      <c r="N3" s="2">
        <v>15</v>
      </c>
      <c r="O3" s="2" t="s">
        <v>175</v>
      </c>
      <c r="P3" s="2" t="s">
        <v>167</v>
      </c>
      <c r="Q3" s="2">
        <v>105</v>
      </c>
      <c r="R3" s="2" t="s">
        <v>176</v>
      </c>
      <c r="S3" s="2" t="s">
        <v>177</v>
      </c>
      <c r="T3" s="2" t="s">
        <v>172</v>
      </c>
    </row>
    <row r="4" spans="1:20" x14ac:dyDescent="0.25">
      <c r="A4" s="9" t="str">
        <f t="shared" si="0"/>
        <v>1101</v>
      </c>
      <c r="B4" s="9" t="str">
        <f t="shared" si="1"/>
        <v>130</v>
      </c>
      <c r="C4" s="9" t="str">
        <f t="shared" si="2"/>
        <v>130</v>
      </c>
      <c r="D4" s="9" t="str">
        <f t="shared" si="3"/>
        <v>120</v>
      </c>
      <c r="E4" s="2" t="s">
        <v>167</v>
      </c>
      <c r="F4" s="2" t="s">
        <v>167</v>
      </c>
      <c r="G4" s="2" t="s">
        <v>167</v>
      </c>
      <c r="H4" s="2">
        <v>30</v>
      </c>
      <c r="I4" s="2" t="s">
        <v>178</v>
      </c>
      <c r="J4" s="2" t="s">
        <v>167</v>
      </c>
      <c r="K4" s="2">
        <v>30</v>
      </c>
      <c r="L4" s="2" t="s">
        <v>179</v>
      </c>
      <c r="M4" s="2" t="s">
        <v>167</v>
      </c>
      <c r="N4" s="2">
        <v>20</v>
      </c>
      <c r="O4" s="2" t="s">
        <v>173</v>
      </c>
      <c r="P4" s="2" t="s">
        <v>167</v>
      </c>
      <c r="Q4" s="2">
        <v>101</v>
      </c>
      <c r="R4" s="2" t="s">
        <v>180</v>
      </c>
      <c r="S4" s="2" t="s">
        <v>181</v>
      </c>
      <c r="T4" s="2" t="s">
        <v>172</v>
      </c>
    </row>
    <row r="5" spans="1:20" x14ac:dyDescent="0.25">
      <c r="A5" s="9" t="str">
        <f t="shared" si="0"/>
        <v>1102</v>
      </c>
      <c r="B5" s="9" t="str">
        <f t="shared" si="1"/>
        <v>140</v>
      </c>
      <c r="C5" s="9" t="str">
        <f t="shared" si="2"/>
        <v>140</v>
      </c>
      <c r="D5" s="9" t="str">
        <f t="shared" si="3"/>
        <v>130</v>
      </c>
      <c r="E5" s="2" t="s">
        <v>167</v>
      </c>
      <c r="F5" s="2" t="s">
        <v>167</v>
      </c>
      <c r="G5" s="2" t="s">
        <v>167</v>
      </c>
      <c r="H5" s="2">
        <v>40</v>
      </c>
      <c r="I5" s="2" t="s">
        <v>182</v>
      </c>
      <c r="J5" s="2" t="s">
        <v>167</v>
      </c>
      <c r="K5" s="2">
        <v>40</v>
      </c>
      <c r="L5" s="2" t="s">
        <v>182</v>
      </c>
      <c r="M5" s="2" t="s">
        <v>167</v>
      </c>
      <c r="N5" s="2">
        <v>30</v>
      </c>
      <c r="O5" s="2" t="s">
        <v>179</v>
      </c>
      <c r="P5" s="2" t="s">
        <v>167</v>
      </c>
      <c r="Q5" s="2">
        <v>102</v>
      </c>
      <c r="R5" s="2" t="s">
        <v>183</v>
      </c>
      <c r="S5" s="2" t="s">
        <v>184</v>
      </c>
      <c r="T5" s="2" t="s">
        <v>172</v>
      </c>
    </row>
    <row r="6" spans="1:20" x14ac:dyDescent="0.25">
      <c r="A6" s="9" t="str">
        <f t="shared" si="0"/>
        <v>1103</v>
      </c>
      <c r="B6" s="9" t="str">
        <f t="shared" si="1"/>
        <v>199</v>
      </c>
      <c r="C6" s="9" t="str">
        <f t="shared" si="2"/>
        <v>199</v>
      </c>
      <c r="D6" s="9" t="str">
        <f t="shared" si="3"/>
        <v>140</v>
      </c>
      <c r="E6" s="2" t="s">
        <v>167</v>
      </c>
      <c r="F6" s="2" t="s">
        <v>167</v>
      </c>
      <c r="G6" s="2" t="s">
        <v>167</v>
      </c>
      <c r="H6" s="2">
        <v>99</v>
      </c>
      <c r="I6" s="2" t="s">
        <v>185</v>
      </c>
      <c r="J6" s="2" t="s">
        <v>167</v>
      </c>
      <c r="K6" s="2">
        <v>99</v>
      </c>
      <c r="L6" s="2" t="s">
        <v>185</v>
      </c>
      <c r="M6" s="2" t="s">
        <v>167</v>
      </c>
      <c r="N6" s="2">
        <v>40</v>
      </c>
      <c r="O6" s="2" t="s">
        <v>182</v>
      </c>
      <c r="P6" s="2" t="s">
        <v>167</v>
      </c>
      <c r="Q6" s="2">
        <v>103</v>
      </c>
      <c r="R6" s="2" t="s">
        <v>186</v>
      </c>
      <c r="S6" s="2" t="s">
        <v>187</v>
      </c>
      <c r="T6" s="2" t="s">
        <v>172</v>
      </c>
    </row>
    <row r="7" spans="1:20" x14ac:dyDescent="0.25">
      <c r="A7" s="9" t="str">
        <f t="shared" si="0"/>
        <v>1104</v>
      </c>
      <c r="B7" s="9" t="str">
        <f t="shared" si="1"/>
        <v>1</v>
      </c>
      <c r="C7" s="9" t="str">
        <f t="shared" si="2"/>
        <v>1</v>
      </c>
      <c r="D7" s="9" t="str">
        <f t="shared" si="3"/>
        <v>150</v>
      </c>
      <c r="E7" s="2" t="s">
        <v>167</v>
      </c>
      <c r="F7" s="2" t="s">
        <v>167</v>
      </c>
      <c r="G7" s="2" t="s">
        <v>167</v>
      </c>
      <c r="H7" s="2" t="s">
        <v>167</v>
      </c>
      <c r="I7" s="2" t="s">
        <v>167</v>
      </c>
      <c r="J7" s="2" t="s">
        <v>167</v>
      </c>
      <c r="K7" s="2" t="s">
        <v>167</v>
      </c>
      <c r="L7" s="2" t="s">
        <v>167</v>
      </c>
      <c r="M7" s="2" t="s">
        <v>167</v>
      </c>
      <c r="N7" s="2">
        <v>50</v>
      </c>
      <c r="O7" s="2" t="s">
        <v>188</v>
      </c>
      <c r="P7" s="2" t="s">
        <v>167</v>
      </c>
      <c r="Q7" s="2">
        <v>104</v>
      </c>
      <c r="R7" s="2" t="s">
        <v>189</v>
      </c>
      <c r="S7" s="2" t="s">
        <v>190</v>
      </c>
      <c r="T7" s="2" t="s">
        <v>172</v>
      </c>
    </row>
    <row r="8" spans="1:20" x14ac:dyDescent="0.25">
      <c r="A8" s="9" t="str">
        <f t="shared" si="0"/>
        <v>1150</v>
      </c>
      <c r="B8" s="9" t="str">
        <f t="shared" si="1"/>
        <v>1</v>
      </c>
      <c r="C8" s="9" t="str">
        <f t="shared" si="2"/>
        <v>1</v>
      </c>
      <c r="D8" s="9" t="str">
        <f t="shared" si="3"/>
        <v>199</v>
      </c>
      <c r="E8" s="2" t="s">
        <v>167</v>
      </c>
      <c r="F8" s="2" t="s">
        <v>167</v>
      </c>
      <c r="G8" s="2" t="s">
        <v>167</v>
      </c>
      <c r="H8" s="2" t="s">
        <v>167</v>
      </c>
      <c r="I8" s="2" t="s">
        <v>167</v>
      </c>
      <c r="J8" s="2" t="s">
        <v>167</v>
      </c>
      <c r="K8" s="2" t="s">
        <v>167</v>
      </c>
      <c r="L8" s="2" t="s">
        <v>167</v>
      </c>
      <c r="M8" s="2" t="s">
        <v>167</v>
      </c>
      <c r="N8" s="2">
        <v>99</v>
      </c>
      <c r="O8" s="2" t="s">
        <v>185</v>
      </c>
      <c r="P8" s="2" t="s">
        <v>167</v>
      </c>
      <c r="Q8" s="2">
        <v>150</v>
      </c>
      <c r="R8" s="2" t="s">
        <v>191</v>
      </c>
      <c r="S8" s="2" t="s">
        <v>191</v>
      </c>
      <c r="T8" s="2" t="s">
        <v>172</v>
      </c>
    </row>
    <row r="9" spans="1:20" x14ac:dyDescent="0.25">
      <c r="A9" s="9" t="str">
        <f t="shared" si="0"/>
        <v>1151</v>
      </c>
      <c r="B9" s="9" t="str">
        <f t="shared" si="1"/>
        <v>1</v>
      </c>
      <c r="C9" s="9" t="str">
        <f t="shared" si="2"/>
        <v>1</v>
      </c>
      <c r="D9" s="9" t="str">
        <f t="shared" si="3"/>
        <v>1</v>
      </c>
      <c r="E9" s="2" t="s">
        <v>167</v>
      </c>
      <c r="F9" s="2" t="s">
        <v>167</v>
      </c>
      <c r="G9" s="2" t="s">
        <v>167</v>
      </c>
      <c r="H9" s="2" t="s">
        <v>167</v>
      </c>
      <c r="I9" s="2" t="s">
        <v>167</v>
      </c>
      <c r="J9" s="2" t="s">
        <v>167</v>
      </c>
      <c r="K9" s="2" t="s">
        <v>167</v>
      </c>
      <c r="L9" s="2" t="s">
        <v>167</v>
      </c>
      <c r="M9" s="2" t="s">
        <v>167</v>
      </c>
      <c r="N9" s="2" t="s">
        <v>167</v>
      </c>
      <c r="O9" s="2" t="s">
        <v>167</v>
      </c>
      <c r="P9" s="2" t="s">
        <v>167</v>
      </c>
      <c r="Q9" s="2">
        <v>151</v>
      </c>
      <c r="R9" s="2" t="s">
        <v>192</v>
      </c>
      <c r="S9" s="2" t="s">
        <v>193</v>
      </c>
      <c r="T9" s="2" t="s">
        <v>172</v>
      </c>
    </row>
    <row r="10" spans="1:20" x14ac:dyDescent="0.25">
      <c r="A10" s="9" t="str">
        <f t="shared" si="0"/>
        <v>1152</v>
      </c>
      <c r="B10" s="9" t="str">
        <f t="shared" si="1"/>
        <v>1</v>
      </c>
      <c r="C10" s="9" t="str">
        <f t="shared" si="2"/>
        <v>1</v>
      </c>
      <c r="D10" s="9" t="str">
        <f t="shared" si="3"/>
        <v>1</v>
      </c>
      <c r="E10" s="2" t="s">
        <v>167</v>
      </c>
      <c r="F10" s="2" t="s">
        <v>167</v>
      </c>
      <c r="G10" s="2" t="s">
        <v>167</v>
      </c>
      <c r="H10" s="2" t="s">
        <v>167</v>
      </c>
      <c r="I10" s="2" t="s">
        <v>167</v>
      </c>
      <c r="J10" s="2" t="s">
        <v>167</v>
      </c>
      <c r="K10" s="2" t="s">
        <v>167</v>
      </c>
      <c r="L10" s="2" t="s">
        <v>167</v>
      </c>
      <c r="M10" s="2" t="s">
        <v>167</v>
      </c>
      <c r="N10" s="2" t="s">
        <v>167</v>
      </c>
      <c r="O10" s="2" t="s">
        <v>167</v>
      </c>
      <c r="P10" s="2" t="s">
        <v>167</v>
      </c>
      <c r="Q10" s="2">
        <v>152</v>
      </c>
      <c r="R10" s="2" t="s">
        <v>194</v>
      </c>
      <c r="S10" s="2" t="s">
        <v>194</v>
      </c>
      <c r="T10" s="2" t="s">
        <v>172</v>
      </c>
    </row>
    <row r="11" spans="1:20" x14ac:dyDescent="0.25">
      <c r="A11" s="9" t="str">
        <f t="shared" si="0"/>
        <v>1153</v>
      </c>
      <c r="B11" s="9" t="str">
        <f t="shared" si="1"/>
        <v>1</v>
      </c>
      <c r="C11" s="9" t="str">
        <f t="shared" si="2"/>
        <v>1</v>
      </c>
      <c r="D11" s="9" t="str">
        <f t="shared" si="3"/>
        <v>1</v>
      </c>
      <c r="E11" s="2" t="s">
        <v>167</v>
      </c>
      <c r="F11" s="2" t="s">
        <v>167</v>
      </c>
      <c r="G11" s="2" t="s">
        <v>167</v>
      </c>
      <c r="H11" s="2" t="s">
        <v>167</v>
      </c>
      <c r="I11" s="2" t="s">
        <v>167</v>
      </c>
      <c r="J11" s="2" t="s">
        <v>167</v>
      </c>
      <c r="K11" s="2" t="s">
        <v>167</v>
      </c>
      <c r="L11" s="2" t="s">
        <v>167</v>
      </c>
      <c r="M11" s="2" t="s">
        <v>167</v>
      </c>
      <c r="N11" s="2" t="s">
        <v>167</v>
      </c>
      <c r="O11" s="2" t="s">
        <v>167</v>
      </c>
      <c r="P11" s="2" t="s">
        <v>167</v>
      </c>
      <c r="Q11" s="2">
        <v>153</v>
      </c>
      <c r="R11" s="2" t="s">
        <v>195</v>
      </c>
      <c r="S11" s="2" t="s">
        <v>196</v>
      </c>
      <c r="T11" s="2" t="s">
        <v>172</v>
      </c>
    </row>
    <row r="12" spans="1:20" x14ac:dyDescent="0.25">
      <c r="A12" s="9" t="str">
        <f t="shared" si="0"/>
        <v>1154</v>
      </c>
      <c r="B12" s="9" t="str">
        <f t="shared" si="1"/>
        <v>1</v>
      </c>
      <c r="C12" s="9" t="str">
        <f t="shared" si="2"/>
        <v>1</v>
      </c>
      <c r="D12" s="9" t="str">
        <f t="shared" si="3"/>
        <v>1</v>
      </c>
      <c r="E12" s="2" t="s">
        <v>167</v>
      </c>
      <c r="F12" s="2" t="s">
        <v>167</v>
      </c>
      <c r="G12" s="2" t="s">
        <v>167</v>
      </c>
      <c r="H12" s="2" t="s">
        <v>167</v>
      </c>
      <c r="I12" s="2" t="s">
        <v>167</v>
      </c>
      <c r="J12" s="2" t="s">
        <v>167</v>
      </c>
      <c r="K12" s="2" t="s">
        <v>167</v>
      </c>
      <c r="L12" s="2" t="s">
        <v>167</v>
      </c>
      <c r="M12" s="2" t="s">
        <v>167</v>
      </c>
      <c r="N12" s="2" t="s">
        <v>167</v>
      </c>
      <c r="O12" s="2" t="s">
        <v>167</v>
      </c>
      <c r="P12" s="2" t="s">
        <v>167</v>
      </c>
      <c r="Q12" s="2">
        <v>154</v>
      </c>
      <c r="R12" s="2" t="s">
        <v>197</v>
      </c>
      <c r="S12" s="2" t="s">
        <v>198</v>
      </c>
      <c r="T12" s="2" t="s">
        <v>172</v>
      </c>
    </row>
    <row r="13" spans="1:20" x14ac:dyDescent="0.25">
      <c r="A13" s="9" t="str">
        <f t="shared" si="0"/>
        <v>1155</v>
      </c>
      <c r="B13" s="9" t="str">
        <f t="shared" si="1"/>
        <v>1</v>
      </c>
      <c r="C13" s="9" t="str">
        <f t="shared" si="2"/>
        <v>1</v>
      </c>
      <c r="D13" s="9" t="str">
        <f t="shared" si="3"/>
        <v>1</v>
      </c>
      <c r="E13" s="2" t="s">
        <v>167</v>
      </c>
      <c r="F13" s="2" t="s">
        <v>167</v>
      </c>
      <c r="G13" s="2" t="s">
        <v>167</v>
      </c>
      <c r="H13" s="2" t="s">
        <v>167</v>
      </c>
      <c r="I13" s="2" t="s">
        <v>167</v>
      </c>
      <c r="J13" s="2" t="s">
        <v>167</v>
      </c>
      <c r="K13" s="2" t="s">
        <v>167</v>
      </c>
      <c r="L13" s="2" t="s">
        <v>167</v>
      </c>
      <c r="M13" s="2" t="s">
        <v>167</v>
      </c>
      <c r="N13" s="2" t="s">
        <v>167</v>
      </c>
      <c r="O13" s="2" t="s">
        <v>167</v>
      </c>
      <c r="P13" s="2" t="s">
        <v>167</v>
      </c>
      <c r="Q13" s="2">
        <v>155</v>
      </c>
      <c r="R13" s="2" t="s">
        <v>199</v>
      </c>
      <c r="S13" s="2" t="s">
        <v>200</v>
      </c>
      <c r="T13" s="2" t="s">
        <v>172</v>
      </c>
    </row>
    <row r="14" spans="1:20" x14ac:dyDescent="0.25">
      <c r="A14" s="9" t="str">
        <f t="shared" si="0"/>
        <v>1156</v>
      </c>
      <c r="B14" s="9" t="str">
        <f t="shared" si="1"/>
        <v>1</v>
      </c>
      <c r="C14" s="9" t="str">
        <f t="shared" si="2"/>
        <v>1</v>
      </c>
      <c r="D14" s="9" t="str">
        <f t="shared" si="3"/>
        <v>1</v>
      </c>
      <c r="E14" s="2" t="s">
        <v>167</v>
      </c>
      <c r="F14" s="2" t="s">
        <v>167</v>
      </c>
      <c r="G14" s="2" t="s">
        <v>167</v>
      </c>
      <c r="H14" s="2" t="s">
        <v>167</v>
      </c>
      <c r="I14" s="2" t="s">
        <v>167</v>
      </c>
      <c r="J14" s="2" t="s">
        <v>167</v>
      </c>
      <c r="K14" s="2" t="s">
        <v>167</v>
      </c>
      <c r="L14" s="2" t="s">
        <v>167</v>
      </c>
      <c r="M14" s="2" t="s">
        <v>167</v>
      </c>
      <c r="N14" s="2" t="s">
        <v>167</v>
      </c>
      <c r="O14" s="2" t="s">
        <v>167</v>
      </c>
      <c r="P14" s="2" t="s">
        <v>167</v>
      </c>
      <c r="Q14" s="2">
        <v>156</v>
      </c>
      <c r="R14" s="2" t="s">
        <v>201</v>
      </c>
      <c r="S14" s="2" t="s">
        <v>202</v>
      </c>
      <c r="T14" s="2" t="s">
        <v>172</v>
      </c>
    </row>
    <row r="15" spans="1:20" x14ac:dyDescent="0.25">
      <c r="A15" s="9" t="str">
        <f t="shared" si="0"/>
        <v>1157</v>
      </c>
      <c r="B15" s="9" t="str">
        <f t="shared" si="1"/>
        <v>1</v>
      </c>
      <c r="C15" s="9" t="str">
        <f t="shared" si="2"/>
        <v>1</v>
      </c>
      <c r="D15" s="9" t="str">
        <f t="shared" si="3"/>
        <v>1</v>
      </c>
      <c r="E15" s="2" t="s">
        <v>167</v>
      </c>
      <c r="F15" s="2" t="s">
        <v>167</v>
      </c>
      <c r="G15" s="2" t="s">
        <v>167</v>
      </c>
      <c r="H15" s="2" t="s">
        <v>167</v>
      </c>
      <c r="I15" s="2" t="s">
        <v>167</v>
      </c>
      <c r="J15" s="2" t="s">
        <v>167</v>
      </c>
      <c r="K15" s="2" t="s">
        <v>167</v>
      </c>
      <c r="L15" s="2" t="s">
        <v>167</v>
      </c>
      <c r="M15" s="2" t="s">
        <v>167</v>
      </c>
      <c r="N15" s="2" t="s">
        <v>167</v>
      </c>
      <c r="O15" s="2" t="s">
        <v>167</v>
      </c>
      <c r="P15" s="2" t="s">
        <v>167</v>
      </c>
      <c r="Q15" s="2">
        <v>157</v>
      </c>
      <c r="R15" s="2" t="s">
        <v>203</v>
      </c>
      <c r="S15" s="2" t="s">
        <v>203</v>
      </c>
      <c r="T15" s="2" t="s">
        <v>204</v>
      </c>
    </row>
    <row r="16" spans="1:20" x14ac:dyDescent="0.25">
      <c r="A16" s="9" t="str">
        <f t="shared" si="0"/>
        <v>1200</v>
      </c>
      <c r="B16" s="9" t="str">
        <f t="shared" si="1"/>
        <v>1</v>
      </c>
      <c r="C16" s="9" t="str">
        <f t="shared" si="2"/>
        <v>1</v>
      </c>
      <c r="D16" s="9" t="str">
        <f t="shared" si="3"/>
        <v>1</v>
      </c>
      <c r="E16" s="2" t="s">
        <v>167</v>
      </c>
      <c r="F16" s="2" t="s">
        <v>167</v>
      </c>
      <c r="G16" s="2" t="s">
        <v>167</v>
      </c>
      <c r="H16" s="2" t="s">
        <v>167</v>
      </c>
      <c r="I16" s="2" t="s">
        <v>167</v>
      </c>
      <c r="J16" s="2" t="s">
        <v>167</v>
      </c>
      <c r="K16" s="2" t="s">
        <v>167</v>
      </c>
      <c r="L16" s="2" t="s">
        <v>167</v>
      </c>
      <c r="M16" s="2" t="s">
        <v>167</v>
      </c>
      <c r="N16" s="2" t="s">
        <v>167</v>
      </c>
      <c r="O16" s="2" t="s">
        <v>167</v>
      </c>
      <c r="P16" s="2" t="s">
        <v>167</v>
      </c>
      <c r="Q16" s="2">
        <v>200</v>
      </c>
      <c r="R16" s="2" t="s">
        <v>205</v>
      </c>
      <c r="S16" s="2" t="s">
        <v>205</v>
      </c>
      <c r="T16" s="2">
        <v>44101</v>
      </c>
    </row>
    <row r="17" spans="1:20" x14ac:dyDescent="0.25">
      <c r="A17" s="9" t="str">
        <f t="shared" si="0"/>
        <v>1201</v>
      </c>
      <c r="B17" s="9" t="str">
        <f t="shared" si="1"/>
        <v>1</v>
      </c>
      <c r="C17" s="9" t="str">
        <f t="shared" si="2"/>
        <v>1</v>
      </c>
      <c r="D17" s="9" t="str">
        <f t="shared" si="3"/>
        <v>1</v>
      </c>
      <c r="E17" s="2" t="s">
        <v>167</v>
      </c>
      <c r="F17" s="2" t="s">
        <v>167</v>
      </c>
      <c r="G17" s="2" t="s">
        <v>167</v>
      </c>
      <c r="H17" s="2" t="s">
        <v>167</v>
      </c>
      <c r="I17" s="2" t="s">
        <v>167</v>
      </c>
      <c r="J17" s="2" t="s">
        <v>167</v>
      </c>
      <c r="K17" s="2" t="s">
        <v>167</v>
      </c>
      <c r="L17" s="2" t="s">
        <v>167</v>
      </c>
      <c r="M17" s="2" t="s">
        <v>167</v>
      </c>
      <c r="N17" s="2" t="s">
        <v>167</v>
      </c>
      <c r="O17" s="2" t="s">
        <v>167</v>
      </c>
      <c r="P17" s="2" t="s">
        <v>167</v>
      </c>
      <c r="Q17" s="2">
        <v>201</v>
      </c>
      <c r="R17" s="2" t="s">
        <v>206</v>
      </c>
      <c r="S17" s="2" t="s">
        <v>206</v>
      </c>
      <c r="T17" s="2">
        <v>44202</v>
      </c>
    </row>
    <row r="18" spans="1:20" x14ac:dyDescent="0.25">
      <c r="A18" s="9" t="str">
        <f t="shared" si="0"/>
        <v>1202</v>
      </c>
      <c r="B18" s="9" t="str">
        <f t="shared" si="1"/>
        <v>1</v>
      </c>
      <c r="C18" s="9" t="str">
        <f t="shared" si="2"/>
        <v>1</v>
      </c>
      <c r="D18" s="9" t="str">
        <f t="shared" si="3"/>
        <v>1</v>
      </c>
      <c r="E18" s="2" t="s">
        <v>167</v>
      </c>
      <c r="F18" s="2" t="s">
        <v>167</v>
      </c>
      <c r="G18" s="2" t="s">
        <v>167</v>
      </c>
      <c r="H18" s="2" t="s">
        <v>167</v>
      </c>
      <c r="I18" s="2" t="s">
        <v>167</v>
      </c>
      <c r="J18" s="2" t="s">
        <v>167</v>
      </c>
      <c r="K18" s="2" t="s">
        <v>167</v>
      </c>
      <c r="L18" s="2" t="s">
        <v>167</v>
      </c>
      <c r="M18" s="2" t="s">
        <v>167</v>
      </c>
      <c r="N18" s="2" t="s">
        <v>167</v>
      </c>
      <c r="O18" s="2" t="s">
        <v>167</v>
      </c>
      <c r="P18" s="2" t="s">
        <v>167</v>
      </c>
      <c r="Q18" s="2">
        <v>202</v>
      </c>
      <c r="R18" s="2" t="s">
        <v>207</v>
      </c>
      <c r="S18" s="2" t="s">
        <v>207</v>
      </c>
      <c r="T18" s="2" t="s">
        <v>208</v>
      </c>
    </row>
    <row r="19" spans="1:20" x14ac:dyDescent="0.25">
      <c r="A19" s="9" t="str">
        <f t="shared" si="0"/>
        <v>1203</v>
      </c>
      <c r="B19" s="9" t="str">
        <f t="shared" si="1"/>
        <v>1</v>
      </c>
      <c r="C19" s="9" t="str">
        <f t="shared" si="2"/>
        <v>1</v>
      </c>
      <c r="D19" s="9" t="str">
        <f t="shared" si="3"/>
        <v>1</v>
      </c>
      <c r="E19" s="2" t="s">
        <v>167</v>
      </c>
      <c r="F19" s="2" t="s">
        <v>167</v>
      </c>
      <c r="G19" s="2" t="s">
        <v>167</v>
      </c>
      <c r="H19" s="2" t="s">
        <v>167</v>
      </c>
      <c r="I19" s="2" t="s">
        <v>167</v>
      </c>
      <c r="J19" s="2" t="s">
        <v>167</v>
      </c>
      <c r="K19" s="2" t="s">
        <v>167</v>
      </c>
      <c r="L19" s="2" t="s">
        <v>167</v>
      </c>
      <c r="M19" s="2" t="s">
        <v>167</v>
      </c>
      <c r="N19" s="2" t="s">
        <v>167</v>
      </c>
      <c r="O19" s="2" t="s">
        <v>167</v>
      </c>
      <c r="P19" s="2" t="s">
        <v>167</v>
      </c>
      <c r="Q19" s="2">
        <v>203</v>
      </c>
      <c r="R19" s="2" t="s">
        <v>209</v>
      </c>
      <c r="S19" s="2" t="s">
        <v>209</v>
      </c>
      <c r="T19" s="2">
        <v>44601</v>
      </c>
    </row>
    <row r="20" spans="1:20" x14ac:dyDescent="0.25">
      <c r="A20" s="9" t="str">
        <f t="shared" si="0"/>
        <v>1204</v>
      </c>
      <c r="B20" s="9" t="str">
        <f t="shared" si="1"/>
        <v>1</v>
      </c>
      <c r="C20" s="9" t="str">
        <f t="shared" si="2"/>
        <v>1</v>
      </c>
      <c r="D20" s="9" t="str">
        <f t="shared" si="3"/>
        <v>1</v>
      </c>
      <c r="E20" s="2" t="s">
        <v>167</v>
      </c>
      <c r="F20" s="2" t="s">
        <v>167</v>
      </c>
      <c r="G20" s="2" t="s">
        <v>167</v>
      </c>
      <c r="H20" s="2" t="s">
        <v>167</v>
      </c>
      <c r="I20" s="2" t="s">
        <v>167</v>
      </c>
      <c r="J20" s="2" t="s">
        <v>167</v>
      </c>
      <c r="K20" s="2" t="s">
        <v>167</v>
      </c>
      <c r="L20" s="2" t="s">
        <v>167</v>
      </c>
      <c r="M20" s="2" t="s">
        <v>167</v>
      </c>
      <c r="N20" s="2" t="s">
        <v>167</v>
      </c>
      <c r="O20" s="2" t="s">
        <v>167</v>
      </c>
      <c r="P20" s="2" t="s">
        <v>167</v>
      </c>
      <c r="Q20" s="2">
        <v>204</v>
      </c>
      <c r="R20" s="2" t="s">
        <v>210</v>
      </c>
      <c r="S20" s="2" t="s">
        <v>210</v>
      </c>
      <c r="T20" s="2" t="s">
        <v>172</v>
      </c>
    </row>
    <row r="21" spans="1:20" x14ac:dyDescent="0.25">
      <c r="A21" s="9" t="str">
        <f t="shared" si="0"/>
        <v>1205</v>
      </c>
      <c r="B21" s="9" t="str">
        <f t="shared" si="1"/>
        <v>1</v>
      </c>
      <c r="C21" s="9" t="str">
        <f t="shared" si="2"/>
        <v>1</v>
      </c>
      <c r="D21" s="9" t="str">
        <f t="shared" si="3"/>
        <v>1</v>
      </c>
      <c r="E21" s="2" t="s">
        <v>167</v>
      </c>
      <c r="F21" s="2" t="s">
        <v>167</v>
      </c>
      <c r="G21" s="2" t="s">
        <v>167</v>
      </c>
      <c r="H21" s="2" t="s">
        <v>167</v>
      </c>
      <c r="I21" s="2" t="s">
        <v>167</v>
      </c>
      <c r="J21" s="2" t="s">
        <v>167</v>
      </c>
      <c r="K21" s="2" t="s">
        <v>167</v>
      </c>
      <c r="L21" s="2" t="s">
        <v>167</v>
      </c>
      <c r="M21" s="2" t="s">
        <v>167</v>
      </c>
      <c r="N21" s="2" t="s">
        <v>167</v>
      </c>
      <c r="O21" s="2" t="s">
        <v>167</v>
      </c>
      <c r="P21" s="2" t="s">
        <v>167</v>
      </c>
      <c r="Q21" s="2">
        <v>205</v>
      </c>
      <c r="R21" s="2" t="s">
        <v>211</v>
      </c>
      <c r="S21" s="2" t="s">
        <v>211</v>
      </c>
      <c r="T21" s="2" t="s">
        <v>172</v>
      </c>
    </row>
    <row r="22" spans="1:20" x14ac:dyDescent="0.25">
      <c r="A22" s="9" t="str">
        <f t="shared" si="0"/>
        <v>1206</v>
      </c>
      <c r="B22" s="9" t="str">
        <f t="shared" si="1"/>
        <v>1</v>
      </c>
      <c r="C22" s="9" t="str">
        <f t="shared" si="2"/>
        <v>1</v>
      </c>
      <c r="D22" s="9" t="str">
        <f t="shared" si="3"/>
        <v>1</v>
      </c>
      <c r="E22" s="2" t="s">
        <v>167</v>
      </c>
      <c r="F22" s="2" t="s">
        <v>167</v>
      </c>
      <c r="G22" s="2" t="s">
        <v>167</v>
      </c>
      <c r="H22" s="2" t="s">
        <v>167</v>
      </c>
      <c r="I22" s="2" t="s">
        <v>167</v>
      </c>
      <c r="J22" s="2" t="s">
        <v>167</v>
      </c>
      <c r="K22" s="2" t="s">
        <v>167</v>
      </c>
      <c r="L22" s="2" t="s">
        <v>167</v>
      </c>
      <c r="M22" s="2" t="s">
        <v>167</v>
      </c>
      <c r="N22" s="2" t="s">
        <v>167</v>
      </c>
      <c r="O22" s="2" t="s">
        <v>167</v>
      </c>
      <c r="P22" s="2" t="s">
        <v>167</v>
      </c>
      <c r="Q22" s="2">
        <v>206</v>
      </c>
      <c r="R22" s="2" t="s">
        <v>212</v>
      </c>
      <c r="S22" s="2" t="s">
        <v>212</v>
      </c>
      <c r="T22" s="2" t="s">
        <v>172</v>
      </c>
    </row>
    <row r="23" spans="1:20" x14ac:dyDescent="0.25">
      <c r="A23" s="9" t="str">
        <f t="shared" si="0"/>
        <v>1207</v>
      </c>
      <c r="B23" s="9" t="str">
        <f t="shared" si="1"/>
        <v>1</v>
      </c>
      <c r="C23" s="9" t="str">
        <f t="shared" si="2"/>
        <v>1</v>
      </c>
      <c r="D23" s="9" t="str">
        <f t="shared" si="3"/>
        <v>1</v>
      </c>
      <c r="E23" s="2" t="s">
        <v>167</v>
      </c>
      <c r="F23" s="2" t="s">
        <v>167</v>
      </c>
      <c r="G23" s="2" t="s">
        <v>167</v>
      </c>
      <c r="H23" s="2" t="s">
        <v>167</v>
      </c>
      <c r="I23" s="2" t="s">
        <v>167</v>
      </c>
      <c r="J23" s="2" t="s">
        <v>167</v>
      </c>
      <c r="K23" s="2" t="s">
        <v>167</v>
      </c>
      <c r="L23" s="2" t="s">
        <v>167</v>
      </c>
      <c r="M23" s="2" t="s">
        <v>167</v>
      </c>
      <c r="N23" s="2" t="s">
        <v>167</v>
      </c>
      <c r="O23" s="2" t="s">
        <v>167</v>
      </c>
      <c r="P23" s="2" t="s">
        <v>167</v>
      </c>
      <c r="Q23" s="2">
        <v>207</v>
      </c>
      <c r="R23" s="2" t="s">
        <v>213</v>
      </c>
      <c r="S23" s="2" t="s">
        <v>214</v>
      </c>
      <c r="T23" s="2" t="s">
        <v>215</v>
      </c>
    </row>
    <row r="24" spans="1:20" x14ac:dyDescent="0.25">
      <c r="A24" s="9" t="str">
        <f t="shared" si="0"/>
        <v>1300</v>
      </c>
      <c r="B24" s="9" t="str">
        <f t="shared" si="1"/>
        <v>1</v>
      </c>
      <c r="C24" s="9" t="str">
        <f t="shared" si="2"/>
        <v>1</v>
      </c>
      <c r="D24" s="9" t="str">
        <f t="shared" si="3"/>
        <v>1</v>
      </c>
      <c r="E24" s="2" t="s">
        <v>167</v>
      </c>
      <c r="F24" s="2" t="s">
        <v>167</v>
      </c>
      <c r="G24" s="2" t="s">
        <v>167</v>
      </c>
      <c r="H24" s="2" t="s">
        <v>167</v>
      </c>
      <c r="I24" s="2" t="s">
        <v>167</v>
      </c>
      <c r="J24" s="2" t="s">
        <v>167</v>
      </c>
      <c r="K24" s="2" t="s">
        <v>167</v>
      </c>
      <c r="L24" s="2" t="s">
        <v>167</v>
      </c>
      <c r="M24" s="2" t="s">
        <v>167</v>
      </c>
      <c r="N24" s="2" t="s">
        <v>167</v>
      </c>
      <c r="O24" s="2" t="s">
        <v>167</v>
      </c>
      <c r="P24" s="2" t="s">
        <v>167</v>
      </c>
      <c r="Q24" s="2">
        <v>300</v>
      </c>
      <c r="R24" s="2" t="s">
        <v>216</v>
      </c>
      <c r="S24" s="2" t="s">
        <v>217</v>
      </c>
      <c r="T24" s="2" t="s">
        <v>172</v>
      </c>
    </row>
    <row r="25" spans="1:20" x14ac:dyDescent="0.25">
      <c r="A25" s="9" t="str">
        <f t="shared" si="0"/>
        <v>1301</v>
      </c>
      <c r="B25" s="9" t="str">
        <f t="shared" si="1"/>
        <v>1</v>
      </c>
      <c r="C25" s="9" t="str">
        <f t="shared" si="2"/>
        <v>1</v>
      </c>
      <c r="D25" s="9" t="str">
        <f t="shared" si="3"/>
        <v>1</v>
      </c>
      <c r="E25" s="2" t="s">
        <v>167</v>
      </c>
      <c r="F25" s="2" t="s">
        <v>167</v>
      </c>
      <c r="G25" s="2" t="s">
        <v>167</v>
      </c>
      <c r="H25" s="2" t="s">
        <v>167</v>
      </c>
      <c r="I25" s="2" t="s">
        <v>167</v>
      </c>
      <c r="J25" s="2" t="s">
        <v>167</v>
      </c>
      <c r="K25" s="2" t="s">
        <v>167</v>
      </c>
      <c r="L25" s="2" t="s">
        <v>167</v>
      </c>
      <c r="M25" s="2" t="s">
        <v>167</v>
      </c>
      <c r="N25" s="2" t="s">
        <v>167</v>
      </c>
      <c r="O25" s="2" t="s">
        <v>167</v>
      </c>
      <c r="P25" s="2" t="s">
        <v>167</v>
      </c>
      <c r="Q25" s="2">
        <v>301</v>
      </c>
      <c r="R25" s="2" t="s">
        <v>218</v>
      </c>
      <c r="S25" s="2" t="s">
        <v>219</v>
      </c>
      <c r="T25" s="2" t="s">
        <v>172</v>
      </c>
    </row>
    <row r="26" spans="1:20" x14ac:dyDescent="0.25">
      <c r="A26" s="9" t="str">
        <f t="shared" si="0"/>
        <v>1302</v>
      </c>
      <c r="B26" s="9" t="str">
        <f t="shared" si="1"/>
        <v>1</v>
      </c>
      <c r="C26" s="9" t="str">
        <f t="shared" si="2"/>
        <v>1</v>
      </c>
      <c r="D26" s="9" t="str">
        <f t="shared" si="3"/>
        <v>1</v>
      </c>
      <c r="E26" s="2" t="s">
        <v>167</v>
      </c>
      <c r="F26" s="2" t="s">
        <v>167</v>
      </c>
      <c r="G26" s="2" t="s">
        <v>167</v>
      </c>
      <c r="H26" s="2" t="s">
        <v>167</v>
      </c>
      <c r="I26" s="2" t="s">
        <v>167</v>
      </c>
      <c r="J26" s="2" t="s">
        <v>167</v>
      </c>
      <c r="K26" s="2" t="s">
        <v>167</v>
      </c>
      <c r="L26" s="2" t="s">
        <v>167</v>
      </c>
      <c r="M26" s="2" t="s">
        <v>167</v>
      </c>
      <c r="N26" s="2" t="s">
        <v>167</v>
      </c>
      <c r="O26" s="2" t="s">
        <v>167</v>
      </c>
      <c r="P26" s="2" t="s">
        <v>167</v>
      </c>
      <c r="Q26" s="2">
        <v>302</v>
      </c>
      <c r="R26" s="2" t="s">
        <v>220</v>
      </c>
      <c r="S26" s="2" t="s">
        <v>220</v>
      </c>
      <c r="T26" s="2" t="s">
        <v>172</v>
      </c>
    </row>
    <row r="27" spans="1:20" x14ac:dyDescent="0.25">
      <c r="A27" s="9" t="str">
        <f t="shared" si="0"/>
        <v>1303</v>
      </c>
      <c r="B27" s="9" t="str">
        <f t="shared" si="1"/>
        <v>1</v>
      </c>
      <c r="C27" s="9" t="str">
        <f t="shared" si="2"/>
        <v>1</v>
      </c>
      <c r="D27" s="9" t="str">
        <f t="shared" si="3"/>
        <v>1</v>
      </c>
      <c r="E27" s="2" t="s">
        <v>167</v>
      </c>
      <c r="F27" s="2" t="s">
        <v>167</v>
      </c>
      <c r="G27" s="2" t="s">
        <v>167</v>
      </c>
      <c r="H27" s="2" t="s">
        <v>167</v>
      </c>
      <c r="I27" s="2" t="s">
        <v>167</v>
      </c>
      <c r="J27" s="2" t="s">
        <v>167</v>
      </c>
      <c r="K27" s="2" t="s">
        <v>167</v>
      </c>
      <c r="L27" s="2" t="s">
        <v>167</v>
      </c>
      <c r="M27" s="2" t="s">
        <v>167</v>
      </c>
      <c r="N27" s="2" t="s">
        <v>167</v>
      </c>
      <c r="O27" s="2" t="s">
        <v>167</v>
      </c>
      <c r="P27" s="2" t="s">
        <v>167</v>
      </c>
      <c r="Q27" s="2">
        <v>303</v>
      </c>
      <c r="R27" s="2" t="s">
        <v>221</v>
      </c>
      <c r="S27" s="2" t="s">
        <v>221</v>
      </c>
      <c r="T27" s="2" t="s">
        <v>172</v>
      </c>
    </row>
    <row r="28" spans="1:20" x14ac:dyDescent="0.25">
      <c r="A28" s="9" t="str">
        <f t="shared" si="0"/>
        <v>1304</v>
      </c>
      <c r="B28" s="9" t="str">
        <f t="shared" si="1"/>
        <v>1</v>
      </c>
      <c r="C28" s="9" t="str">
        <f t="shared" si="2"/>
        <v>1</v>
      </c>
      <c r="D28" s="9" t="str">
        <f t="shared" si="3"/>
        <v>1</v>
      </c>
      <c r="E28" s="2" t="s">
        <v>167</v>
      </c>
      <c r="F28" s="2" t="s">
        <v>167</v>
      </c>
      <c r="G28" s="2" t="s">
        <v>167</v>
      </c>
      <c r="H28" s="2" t="s">
        <v>167</v>
      </c>
      <c r="I28" s="2" t="s">
        <v>167</v>
      </c>
      <c r="J28" s="2" t="s">
        <v>167</v>
      </c>
      <c r="K28" s="2" t="s">
        <v>167</v>
      </c>
      <c r="L28" s="2" t="s">
        <v>167</v>
      </c>
      <c r="M28" s="2" t="s">
        <v>167</v>
      </c>
      <c r="N28" s="2" t="s">
        <v>167</v>
      </c>
      <c r="O28" s="2" t="s">
        <v>167</v>
      </c>
      <c r="P28" s="2" t="s">
        <v>167</v>
      </c>
      <c r="Q28" s="2">
        <v>304</v>
      </c>
      <c r="R28" s="2" t="s">
        <v>222</v>
      </c>
      <c r="S28" s="2" t="s">
        <v>222</v>
      </c>
      <c r="T28" s="2" t="s">
        <v>172</v>
      </c>
    </row>
    <row r="29" spans="1:20" x14ac:dyDescent="0.25">
      <c r="A29" s="9" t="str">
        <f t="shared" si="0"/>
        <v>1305</v>
      </c>
      <c r="B29" s="9" t="str">
        <f t="shared" si="1"/>
        <v>1</v>
      </c>
      <c r="C29" s="9" t="str">
        <f t="shared" si="2"/>
        <v>1</v>
      </c>
      <c r="D29" s="9" t="str">
        <f t="shared" si="3"/>
        <v>1</v>
      </c>
      <c r="E29" s="2" t="s">
        <v>167</v>
      </c>
      <c r="F29" s="2" t="s">
        <v>167</v>
      </c>
      <c r="G29" s="2" t="s">
        <v>167</v>
      </c>
      <c r="H29" s="2" t="s">
        <v>167</v>
      </c>
      <c r="I29" s="2" t="s">
        <v>167</v>
      </c>
      <c r="J29" s="2" t="s">
        <v>167</v>
      </c>
      <c r="K29" s="2" t="s">
        <v>167</v>
      </c>
      <c r="L29" s="2" t="s">
        <v>167</v>
      </c>
      <c r="M29" s="2" t="s">
        <v>167</v>
      </c>
      <c r="N29" s="2" t="s">
        <v>167</v>
      </c>
      <c r="O29" s="2" t="s">
        <v>167</v>
      </c>
      <c r="P29" s="2" t="s">
        <v>167</v>
      </c>
      <c r="Q29" s="2">
        <v>305</v>
      </c>
      <c r="R29" s="2" t="s">
        <v>223</v>
      </c>
      <c r="S29" s="2" t="s">
        <v>223</v>
      </c>
      <c r="T29" s="2" t="s">
        <v>172</v>
      </c>
    </row>
    <row r="30" spans="1:20" x14ac:dyDescent="0.25">
      <c r="A30" s="9" t="str">
        <f t="shared" si="0"/>
        <v>1306</v>
      </c>
      <c r="B30" s="9" t="str">
        <f t="shared" si="1"/>
        <v>1</v>
      </c>
      <c r="C30" s="9" t="str">
        <f t="shared" si="2"/>
        <v>1</v>
      </c>
      <c r="D30" s="9" t="str">
        <f t="shared" si="3"/>
        <v>1</v>
      </c>
      <c r="E30" s="2" t="s">
        <v>167</v>
      </c>
      <c r="F30" s="2" t="s">
        <v>167</v>
      </c>
      <c r="G30" s="2" t="s">
        <v>167</v>
      </c>
      <c r="H30" s="2" t="s">
        <v>167</v>
      </c>
      <c r="I30" s="2" t="s">
        <v>167</v>
      </c>
      <c r="J30" s="2" t="s">
        <v>167</v>
      </c>
      <c r="K30" s="2" t="s">
        <v>167</v>
      </c>
      <c r="L30" s="2" t="s">
        <v>167</v>
      </c>
      <c r="M30" s="2" t="s">
        <v>167</v>
      </c>
      <c r="N30" s="2" t="s">
        <v>167</v>
      </c>
      <c r="O30" s="2" t="s">
        <v>167</v>
      </c>
      <c r="P30" s="2" t="s">
        <v>167</v>
      </c>
      <c r="Q30" s="2">
        <v>306</v>
      </c>
      <c r="R30" s="2" t="s">
        <v>224</v>
      </c>
      <c r="S30" s="2" t="s">
        <v>224</v>
      </c>
      <c r="T30" s="2" t="s">
        <v>172</v>
      </c>
    </row>
    <row r="31" spans="1:20" x14ac:dyDescent="0.25">
      <c r="A31" s="9" t="str">
        <f t="shared" si="0"/>
        <v>1308</v>
      </c>
      <c r="B31" s="9" t="str">
        <f t="shared" si="1"/>
        <v>1</v>
      </c>
      <c r="C31" s="9" t="str">
        <f t="shared" si="2"/>
        <v>1</v>
      </c>
      <c r="D31" s="9" t="str">
        <f t="shared" si="3"/>
        <v>1</v>
      </c>
      <c r="E31" s="2" t="s">
        <v>167</v>
      </c>
      <c r="F31" s="2" t="s">
        <v>167</v>
      </c>
      <c r="G31" s="2" t="s">
        <v>167</v>
      </c>
      <c r="H31" s="2" t="s">
        <v>167</v>
      </c>
      <c r="I31" s="2" t="s">
        <v>167</v>
      </c>
      <c r="J31" s="2" t="s">
        <v>167</v>
      </c>
      <c r="K31" s="2" t="s">
        <v>167</v>
      </c>
      <c r="L31" s="2" t="s">
        <v>167</v>
      </c>
      <c r="M31" s="2" t="s">
        <v>167</v>
      </c>
      <c r="N31" s="2" t="s">
        <v>167</v>
      </c>
      <c r="O31" s="2" t="s">
        <v>167</v>
      </c>
      <c r="P31" s="2" t="s">
        <v>167</v>
      </c>
      <c r="Q31" s="2">
        <v>308</v>
      </c>
      <c r="R31" s="2" t="s">
        <v>225</v>
      </c>
      <c r="S31" s="2" t="s">
        <v>226</v>
      </c>
      <c r="T31" s="2">
        <v>43101</v>
      </c>
    </row>
    <row r="32" spans="1:20" x14ac:dyDescent="0.25">
      <c r="A32" s="9" t="str">
        <f t="shared" si="0"/>
        <v>1309</v>
      </c>
      <c r="B32" s="9" t="str">
        <f t="shared" si="1"/>
        <v>1</v>
      </c>
      <c r="C32" s="9" t="str">
        <f t="shared" si="2"/>
        <v>1</v>
      </c>
      <c r="D32" s="9" t="str">
        <f t="shared" si="3"/>
        <v>1</v>
      </c>
      <c r="E32" s="2" t="s">
        <v>167</v>
      </c>
      <c r="F32" s="2" t="s">
        <v>167</v>
      </c>
      <c r="G32" s="2" t="s">
        <v>167</v>
      </c>
      <c r="H32" s="2" t="s">
        <v>167</v>
      </c>
      <c r="I32" s="2" t="s">
        <v>167</v>
      </c>
      <c r="J32" s="2" t="s">
        <v>167</v>
      </c>
      <c r="K32" s="2" t="s">
        <v>167</v>
      </c>
      <c r="L32" s="2" t="s">
        <v>167</v>
      </c>
      <c r="M32" s="2" t="s">
        <v>167</v>
      </c>
      <c r="N32" s="2" t="s">
        <v>167</v>
      </c>
      <c r="O32" s="2" t="s">
        <v>167</v>
      </c>
      <c r="P32" s="2" t="s">
        <v>167</v>
      </c>
      <c r="Q32" s="2">
        <v>309</v>
      </c>
      <c r="R32" s="2" t="s">
        <v>227</v>
      </c>
      <c r="S32" s="2" t="s">
        <v>227</v>
      </c>
      <c r="T32" s="2" t="s">
        <v>172</v>
      </c>
    </row>
    <row r="33" spans="1:20" x14ac:dyDescent="0.25">
      <c r="A33" s="9" t="str">
        <f t="shared" si="0"/>
        <v>1310</v>
      </c>
      <c r="B33" s="9" t="str">
        <f t="shared" si="1"/>
        <v>1</v>
      </c>
      <c r="C33" s="9" t="str">
        <f t="shared" si="2"/>
        <v>1</v>
      </c>
      <c r="D33" s="9" t="str">
        <f t="shared" si="3"/>
        <v>1</v>
      </c>
      <c r="E33" s="2" t="s">
        <v>167</v>
      </c>
      <c r="F33" s="2" t="s">
        <v>167</v>
      </c>
      <c r="G33" s="2" t="s">
        <v>167</v>
      </c>
      <c r="H33" s="2" t="s">
        <v>167</v>
      </c>
      <c r="I33" s="2" t="s">
        <v>167</v>
      </c>
      <c r="J33" s="2" t="s">
        <v>167</v>
      </c>
      <c r="K33" s="2" t="s">
        <v>167</v>
      </c>
      <c r="L33" s="2" t="s">
        <v>167</v>
      </c>
      <c r="M33" s="2" t="s">
        <v>167</v>
      </c>
      <c r="N33" s="2" t="s">
        <v>167</v>
      </c>
      <c r="O33" s="2" t="s">
        <v>167</v>
      </c>
      <c r="P33" s="2" t="s">
        <v>167</v>
      </c>
      <c r="Q33" s="2">
        <v>310</v>
      </c>
      <c r="R33" s="2" t="s">
        <v>228</v>
      </c>
      <c r="S33" s="2" t="s">
        <v>229</v>
      </c>
      <c r="T33" s="2" t="s">
        <v>230</v>
      </c>
    </row>
    <row r="34" spans="1:20" x14ac:dyDescent="0.25">
      <c r="A34" s="9" t="str">
        <f t="shared" si="0"/>
        <v>1311</v>
      </c>
      <c r="B34" s="9" t="str">
        <f t="shared" si="1"/>
        <v>1</v>
      </c>
      <c r="C34" s="9" t="str">
        <f t="shared" si="2"/>
        <v>1</v>
      </c>
      <c r="D34" s="9" t="str">
        <f t="shared" si="3"/>
        <v>1</v>
      </c>
      <c r="E34" s="2" t="s">
        <v>167</v>
      </c>
      <c r="F34" s="2" t="s">
        <v>167</v>
      </c>
      <c r="G34" s="2" t="s">
        <v>167</v>
      </c>
      <c r="H34" s="2" t="s">
        <v>167</v>
      </c>
      <c r="I34" s="2" t="s">
        <v>167</v>
      </c>
      <c r="J34" s="2" t="s">
        <v>167</v>
      </c>
      <c r="K34" s="2" t="s">
        <v>167</v>
      </c>
      <c r="L34" s="2" t="s">
        <v>167</v>
      </c>
      <c r="M34" s="2" t="s">
        <v>167</v>
      </c>
      <c r="N34" s="2" t="s">
        <v>167</v>
      </c>
      <c r="O34" s="2" t="s">
        <v>167</v>
      </c>
      <c r="P34" s="2" t="s">
        <v>167</v>
      </c>
      <c r="Q34" s="2">
        <v>311</v>
      </c>
      <c r="R34" s="2" t="s">
        <v>231</v>
      </c>
      <c r="S34" s="2" t="s">
        <v>232</v>
      </c>
      <c r="T34" s="2" t="s">
        <v>233</v>
      </c>
    </row>
    <row r="35" spans="1:20" x14ac:dyDescent="0.25">
      <c r="A35" s="9" t="str">
        <f t="shared" si="0"/>
        <v>1312</v>
      </c>
      <c r="B35" s="9" t="str">
        <f t="shared" si="1"/>
        <v>1</v>
      </c>
      <c r="C35" s="9" t="str">
        <f t="shared" si="2"/>
        <v>1</v>
      </c>
      <c r="D35" s="9" t="str">
        <f t="shared" si="3"/>
        <v>1</v>
      </c>
      <c r="E35" s="2" t="s">
        <v>167</v>
      </c>
      <c r="F35" s="2" t="s">
        <v>167</v>
      </c>
      <c r="G35" s="2" t="s">
        <v>167</v>
      </c>
      <c r="H35" s="2" t="s">
        <v>167</v>
      </c>
      <c r="I35" s="2" t="s">
        <v>167</v>
      </c>
      <c r="J35" s="2" t="s">
        <v>167</v>
      </c>
      <c r="K35" s="2" t="s">
        <v>167</v>
      </c>
      <c r="L35" s="2" t="s">
        <v>167</v>
      </c>
      <c r="M35" s="2" t="s">
        <v>167</v>
      </c>
      <c r="N35" s="2" t="s">
        <v>167</v>
      </c>
      <c r="O35" s="2" t="s">
        <v>167</v>
      </c>
      <c r="P35" s="2" t="s">
        <v>167</v>
      </c>
      <c r="Q35" s="2">
        <v>312</v>
      </c>
      <c r="R35" s="2" t="s">
        <v>234</v>
      </c>
      <c r="S35" s="2" t="s">
        <v>234</v>
      </c>
      <c r="T35" s="2" t="s">
        <v>235</v>
      </c>
    </row>
    <row r="36" spans="1:20" x14ac:dyDescent="0.25">
      <c r="A36" s="9" t="str">
        <f t="shared" si="0"/>
        <v>1313</v>
      </c>
      <c r="B36" s="9" t="str">
        <f t="shared" si="1"/>
        <v>1</v>
      </c>
      <c r="C36" s="9" t="str">
        <f t="shared" si="2"/>
        <v>1</v>
      </c>
      <c r="D36" s="9" t="str">
        <f t="shared" si="3"/>
        <v>1</v>
      </c>
      <c r="E36" s="2" t="s">
        <v>167</v>
      </c>
      <c r="F36" s="2" t="s">
        <v>167</v>
      </c>
      <c r="G36" s="2" t="s">
        <v>167</v>
      </c>
      <c r="H36" s="2" t="s">
        <v>167</v>
      </c>
      <c r="I36" s="2" t="s">
        <v>167</v>
      </c>
      <c r="J36" s="2" t="s">
        <v>167</v>
      </c>
      <c r="K36" s="2" t="s">
        <v>167</v>
      </c>
      <c r="L36" s="2" t="s">
        <v>167</v>
      </c>
      <c r="M36" s="2" t="s">
        <v>167</v>
      </c>
      <c r="N36" s="2" t="s">
        <v>167</v>
      </c>
      <c r="O36" s="2" t="s">
        <v>167</v>
      </c>
      <c r="P36" s="2" t="s">
        <v>167</v>
      </c>
      <c r="Q36" s="2">
        <v>313</v>
      </c>
      <c r="R36" s="2" t="s">
        <v>236</v>
      </c>
      <c r="S36" s="2" t="s">
        <v>236</v>
      </c>
      <c r="T36" s="2" t="s">
        <v>172</v>
      </c>
    </row>
    <row r="37" spans="1:20" x14ac:dyDescent="0.25">
      <c r="A37" s="9" t="str">
        <f t="shared" si="0"/>
        <v>1314</v>
      </c>
      <c r="B37" s="9" t="str">
        <f t="shared" si="1"/>
        <v>1</v>
      </c>
      <c r="C37" s="9" t="str">
        <f t="shared" si="2"/>
        <v>1</v>
      </c>
      <c r="D37" s="9" t="str">
        <f t="shared" si="3"/>
        <v>1</v>
      </c>
      <c r="E37" s="2" t="s">
        <v>167</v>
      </c>
      <c r="F37" s="2" t="s">
        <v>167</v>
      </c>
      <c r="G37" s="2" t="s">
        <v>167</v>
      </c>
      <c r="H37" s="2" t="s">
        <v>167</v>
      </c>
      <c r="I37" s="2" t="s">
        <v>167</v>
      </c>
      <c r="J37" s="2" t="s">
        <v>167</v>
      </c>
      <c r="K37" s="2" t="s">
        <v>167</v>
      </c>
      <c r="L37" s="2" t="s">
        <v>167</v>
      </c>
      <c r="M37" s="2" t="s">
        <v>167</v>
      </c>
      <c r="N37" s="2" t="s">
        <v>167</v>
      </c>
      <c r="O37" s="2" t="s">
        <v>167</v>
      </c>
      <c r="P37" s="2" t="s">
        <v>167</v>
      </c>
      <c r="Q37" s="2">
        <v>314</v>
      </c>
      <c r="R37" s="2" t="s">
        <v>237</v>
      </c>
      <c r="S37" s="2" t="s">
        <v>237</v>
      </c>
      <c r="T37" s="2" t="s">
        <v>172</v>
      </c>
    </row>
    <row r="38" spans="1:20" x14ac:dyDescent="0.25">
      <c r="A38" s="9" t="str">
        <f t="shared" si="0"/>
        <v>1315</v>
      </c>
      <c r="B38" s="9" t="str">
        <f t="shared" si="1"/>
        <v>1</v>
      </c>
      <c r="C38" s="9" t="str">
        <f t="shared" si="2"/>
        <v>1</v>
      </c>
      <c r="D38" s="9" t="str">
        <f t="shared" si="3"/>
        <v>1</v>
      </c>
      <c r="E38" s="2" t="s">
        <v>167</v>
      </c>
      <c r="F38" s="2" t="s">
        <v>167</v>
      </c>
      <c r="G38" s="2" t="s">
        <v>167</v>
      </c>
      <c r="H38" s="2" t="s">
        <v>167</v>
      </c>
      <c r="I38" s="2" t="s">
        <v>167</v>
      </c>
      <c r="J38" s="2" t="s">
        <v>167</v>
      </c>
      <c r="K38" s="2" t="s">
        <v>167</v>
      </c>
      <c r="L38" s="2" t="s">
        <v>167</v>
      </c>
      <c r="M38" s="2" t="s">
        <v>167</v>
      </c>
      <c r="N38" s="2" t="s">
        <v>167</v>
      </c>
      <c r="O38" s="2" t="s">
        <v>167</v>
      </c>
      <c r="P38" s="2" t="s">
        <v>167</v>
      </c>
      <c r="Q38" s="2">
        <v>315</v>
      </c>
      <c r="R38" s="2" t="s">
        <v>238</v>
      </c>
      <c r="S38" s="2" t="s">
        <v>239</v>
      </c>
      <c r="T38" s="2" t="s">
        <v>240</v>
      </c>
    </row>
    <row r="39" spans="1:20" x14ac:dyDescent="0.25">
      <c r="A39" s="9" t="str">
        <f t="shared" si="0"/>
        <v>1316</v>
      </c>
      <c r="B39" s="9" t="str">
        <f t="shared" si="1"/>
        <v>1</v>
      </c>
      <c r="C39" s="9" t="str">
        <f t="shared" si="2"/>
        <v>1</v>
      </c>
      <c r="D39" s="9" t="str">
        <f t="shared" si="3"/>
        <v>1</v>
      </c>
      <c r="E39" s="2" t="s">
        <v>167</v>
      </c>
      <c r="F39" s="2" t="s">
        <v>167</v>
      </c>
      <c r="G39" s="2" t="s">
        <v>167</v>
      </c>
      <c r="H39" s="2" t="s">
        <v>167</v>
      </c>
      <c r="I39" s="2" t="s">
        <v>167</v>
      </c>
      <c r="J39" s="2" t="s">
        <v>167</v>
      </c>
      <c r="K39" s="2" t="s">
        <v>167</v>
      </c>
      <c r="L39" s="2" t="s">
        <v>167</v>
      </c>
      <c r="M39" s="2" t="s">
        <v>167</v>
      </c>
      <c r="N39" s="2" t="s">
        <v>167</v>
      </c>
      <c r="O39" s="2" t="s">
        <v>167</v>
      </c>
      <c r="P39" s="2" t="s">
        <v>167</v>
      </c>
      <c r="Q39" s="2">
        <v>316</v>
      </c>
      <c r="R39" s="2" t="s">
        <v>241</v>
      </c>
      <c r="S39" s="2" t="s">
        <v>242</v>
      </c>
      <c r="T39" s="2" t="s">
        <v>172</v>
      </c>
    </row>
    <row r="40" spans="1:20" x14ac:dyDescent="0.25">
      <c r="A40" s="9" t="str">
        <f t="shared" si="0"/>
        <v>1400</v>
      </c>
      <c r="B40" s="9" t="str">
        <f t="shared" si="1"/>
        <v>1</v>
      </c>
      <c r="C40" s="9" t="str">
        <f t="shared" si="2"/>
        <v>1</v>
      </c>
      <c r="D40" s="9" t="str">
        <f t="shared" si="3"/>
        <v>1</v>
      </c>
      <c r="E40" s="2" t="s">
        <v>167</v>
      </c>
      <c r="F40" s="2" t="s">
        <v>167</v>
      </c>
      <c r="G40" s="2" t="s">
        <v>167</v>
      </c>
      <c r="H40" s="2" t="s">
        <v>167</v>
      </c>
      <c r="I40" s="2" t="s">
        <v>167</v>
      </c>
      <c r="J40" s="2" t="s">
        <v>167</v>
      </c>
      <c r="K40" s="2" t="s">
        <v>167</v>
      </c>
      <c r="L40" s="2" t="s">
        <v>167</v>
      </c>
      <c r="M40" s="2" t="s">
        <v>167</v>
      </c>
      <c r="N40" s="2" t="s">
        <v>167</v>
      </c>
      <c r="O40" s="2" t="s">
        <v>167</v>
      </c>
      <c r="P40" s="2" t="s">
        <v>167</v>
      </c>
      <c r="Q40" s="2">
        <v>400</v>
      </c>
      <c r="R40" s="2" t="s">
        <v>243</v>
      </c>
      <c r="S40" s="2" t="s">
        <v>244</v>
      </c>
      <c r="T40" s="2" t="s">
        <v>245</v>
      </c>
    </row>
    <row r="41" spans="1:20" x14ac:dyDescent="0.25">
      <c r="A41" s="9" t="str">
        <f t="shared" si="0"/>
        <v>1500</v>
      </c>
      <c r="B41" s="9" t="str">
        <f t="shared" si="1"/>
        <v>1</v>
      </c>
      <c r="C41" s="9" t="str">
        <f t="shared" si="2"/>
        <v>1</v>
      </c>
      <c r="D41" s="9" t="str">
        <f t="shared" si="3"/>
        <v>1</v>
      </c>
      <c r="E41" s="2" t="s">
        <v>167</v>
      </c>
      <c r="F41" s="2" t="s">
        <v>167</v>
      </c>
      <c r="G41" s="2" t="s">
        <v>167</v>
      </c>
      <c r="H41" s="2" t="s">
        <v>167</v>
      </c>
      <c r="I41" s="2" t="s">
        <v>167</v>
      </c>
      <c r="J41" s="2" t="s">
        <v>167</v>
      </c>
      <c r="K41" s="2" t="s">
        <v>167</v>
      </c>
      <c r="L41" s="2" t="s">
        <v>167</v>
      </c>
      <c r="M41" s="2" t="s">
        <v>167</v>
      </c>
      <c r="N41" s="2" t="s">
        <v>167</v>
      </c>
      <c r="O41" s="2" t="s">
        <v>167</v>
      </c>
      <c r="P41" s="2" t="s">
        <v>167</v>
      </c>
      <c r="Q41" s="2">
        <v>500</v>
      </c>
      <c r="R41" s="2" t="s">
        <v>246</v>
      </c>
      <c r="S41" s="2" t="s">
        <v>247</v>
      </c>
      <c r="T41" s="2">
        <v>41210</v>
      </c>
    </row>
    <row r="42" spans="1:20" x14ac:dyDescent="0.25">
      <c r="A42" s="9" t="str">
        <f t="shared" si="0"/>
        <v>1501</v>
      </c>
      <c r="B42" s="9" t="str">
        <f t="shared" si="1"/>
        <v>1</v>
      </c>
      <c r="C42" s="9" t="str">
        <f t="shared" si="2"/>
        <v>1</v>
      </c>
      <c r="D42" s="9" t="str">
        <f t="shared" si="3"/>
        <v>1</v>
      </c>
      <c r="E42" s="2" t="s">
        <v>167</v>
      </c>
      <c r="F42" s="2" t="s">
        <v>167</v>
      </c>
      <c r="G42" s="2" t="s">
        <v>167</v>
      </c>
      <c r="H42" s="2" t="s">
        <v>167</v>
      </c>
      <c r="I42" s="2" t="s">
        <v>167</v>
      </c>
      <c r="J42" s="2" t="s">
        <v>167</v>
      </c>
      <c r="K42" s="2" t="s">
        <v>167</v>
      </c>
      <c r="L42" s="2" t="s">
        <v>167</v>
      </c>
      <c r="M42" s="2" t="s">
        <v>167</v>
      </c>
      <c r="N42" s="2" t="s">
        <v>167</v>
      </c>
      <c r="O42" s="2" t="s">
        <v>167</v>
      </c>
      <c r="P42" s="2" t="s">
        <v>167</v>
      </c>
      <c r="Q42" s="2">
        <v>501</v>
      </c>
      <c r="R42" s="2" t="s">
        <v>248</v>
      </c>
      <c r="S42" s="2" t="s">
        <v>249</v>
      </c>
      <c r="T42" s="2" t="s">
        <v>250</v>
      </c>
    </row>
    <row r="43" spans="1:20" x14ac:dyDescent="0.25">
      <c r="A43" s="9" t="str">
        <f t="shared" si="0"/>
        <v>1503</v>
      </c>
      <c r="B43" s="9" t="str">
        <f t="shared" si="1"/>
        <v>1</v>
      </c>
      <c r="C43" s="9" t="str">
        <f t="shared" si="2"/>
        <v>1</v>
      </c>
      <c r="D43" s="9" t="str">
        <f t="shared" si="3"/>
        <v>1</v>
      </c>
      <c r="E43" s="2" t="s">
        <v>167</v>
      </c>
      <c r="F43" s="2" t="s">
        <v>167</v>
      </c>
      <c r="G43" s="2" t="s">
        <v>167</v>
      </c>
      <c r="H43" s="2" t="s">
        <v>167</v>
      </c>
      <c r="I43" s="2" t="s">
        <v>167</v>
      </c>
      <c r="J43" s="2" t="s">
        <v>167</v>
      </c>
      <c r="K43" s="2" t="s">
        <v>167</v>
      </c>
      <c r="L43" s="2" t="s">
        <v>167</v>
      </c>
      <c r="M43" s="2" t="s">
        <v>167</v>
      </c>
      <c r="N43" s="2" t="s">
        <v>167</v>
      </c>
      <c r="O43" s="2" t="s">
        <v>167</v>
      </c>
      <c r="P43" s="2" t="s">
        <v>167</v>
      </c>
      <c r="Q43" s="2">
        <v>503</v>
      </c>
      <c r="R43" s="2" t="s">
        <v>251</v>
      </c>
      <c r="S43" s="2" t="s">
        <v>252</v>
      </c>
      <c r="T43" s="2">
        <v>41211</v>
      </c>
    </row>
    <row r="44" spans="1:20" x14ac:dyDescent="0.25">
      <c r="A44" s="9" t="str">
        <f t="shared" si="0"/>
        <v>1504</v>
      </c>
      <c r="B44" s="9" t="str">
        <f t="shared" si="1"/>
        <v>1</v>
      </c>
      <c r="C44" s="9" t="str">
        <f t="shared" si="2"/>
        <v>1</v>
      </c>
      <c r="D44" s="9" t="str">
        <f t="shared" si="3"/>
        <v>1</v>
      </c>
      <c r="E44" s="2" t="s">
        <v>167</v>
      </c>
      <c r="F44" s="2" t="s">
        <v>167</v>
      </c>
      <c r="G44" s="2" t="s">
        <v>167</v>
      </c>
      <c r="H44" s="2" t="s">
        <v>167</v>
      </c>
      <c r="I44" s="2" t="s">
        <v>167</v>
      </c>
      <c r="J44" s="2" t="s">
        <v>167</v>
      </c>
      <c r="K44" s="2" t="s">
        <v>167</v>
      </c>
      <c r="L44" s="2" t="s">
        <v>167</v>
      </c>
      <c r="M44" s="2" t="s">
        <v>167</v>
      </c>
      <c r="N44" s="2" t="s">
        <v>167</v>
      </c>
      <c r="O44" s="2" t="s">
        <v>167</v>
      </c>
      <c r="P44" s="2" t="s">
        <v>167</v>
      </c>
      <c r="Q44" s="2">
        <v>504</v>
      </c>
      <c r="R44" s="2" t="s">
        <v>253</v>
      </c>
      <c r="S44" s="2" t="s">
        <v>254</v>
      </c>
      <c r="T44" s="2" t="s">
        <v>255</v>
      </c>
    </row>
    <row r="45" spans="1:20" x14ac:dyDescent="0.25">
      <c r="A45" s="9" t="str">
        <f t="shared" si="0"/>
        <v>1502</v>
      </c>
      <c r="B45" s="9" t="str">
        <f t="shared" si="1"/>
        <v>1</v>
      </c>
      <c r="C45" s="9" t="str">
        <f t="shared" si="2"/>
        <v>1</v>
      </c>
      <c r="D45" s="9" t="str">
        <f t="shared" si="3"/>
        <v>1</v>
      </c>
      <c r="E45" s="2" t="s">
        <v>167</v>
      </c>
      <c r="F45" s="2" t="s">
        <v>167</v>
      </c>
      <c r="G45" s="2" t="s">
        <v>167</v>
      </c>
      <c r="H45" s="2" t="s">
        <v>167</v>
      </c>
      <c r="I45" s="2" t="s">
        <v>167</v>
      </c>
      <c r="J45" s="2" t="s">
        <v>167</v>
      </c>
      <c r="K45" s="2" t="s">
        <v>167</v>
      </c>
      <c r="L45" s="2" t="s">
        <v>167</v>
      </c>
      <c r="M45" s="2" t="s">
        <v>167</v>
      </c>
      <c r="N45" s="2" t="s">
        <v>167</v>
      </c>
      <c r="O45" s="2" t="s">
        <v>167</v>
      </c>
      <c r="P45" s="2" t="s">
        <v>167</v>
      </c>
      <c r="Q45" s="2">
        <v>502</v>
      </c>
      <c r="R45" s="2" t="s">
        <v>256</v>
      </c>
      <c r="S45" s="2" t="s">
        <v>257</v>
      </c>
      <c r="T45" s="2" t="s">
        <v>258</v>
      </c>
    </row>
    <row r="46" spans="1:20" x14ac:dyDescent="0.25">
      <c r="A46" s="9" t="str">
        <f t="shared" si="0"/>
        <v>1999</v>
      </c>
      <c r="B46" s="9" t="str">
        <f t="shared" si="1"/>
        <v>1</v>
      </c>
      <c r="C46" s="9" t="str">
        <f t="shared" si="2"/>
        <v>1</v>
      </c>
      <c r="D46" s="9" t="str">
        <f t="shared" si="3"/>
        <v>1</v>
      </c>
      <c r="E46" s="2" t="s">
        <v>167</v>
      </c>
      <c r="F46" s="2" t="s">
        <v>167</v>
      </c>
      <c r="G46" s="2" t="s">
        <v>167</v>
      </c>
      <c r="H46" s="2" t="s">
        <v>167</v>
      </c>
      <c r="I46" s="2" t="s">
        <v>167</v>
      </c>
      <c r="J46" s="2" t="s">
        <v>167</v>
      </c>
      <c r="K46" s="2" t="s">
        <v>167</v>
      </c>
      <c r="L46" s="2" t="s">
        <v>167</v>
      </c>
      <c r="M46" s="2" t="s">
        <v>167</v>
      </c>
      <c r="N46" s="2" t="s">
        <v>167</v>
      </c>
      <c r="O46" s="2" t="s">
        <v>167</v>
      </c>
      <c r="P46" s="2" t="s">
        <v>167</v>
      </c>
      <c r="Q46" s="2">
        <v>999</v>
      </c>
      <c r="R46" s="2" t="s">
        <v>185</v>
      </c>
      <c r="S46" s="2" t="s">
        <v>259</v>
      </c>
      <c r="T46" s="2" t="s">
        <v>172</v>
      </c>
    </row>
    <row r="47" spans="1:20" x14ac:dyDescent="0.25">
      <c r="A47" s="9" t="str">
        <f t="shared" si="0"/>
        <v>1</v>
      </c>
      <c r="B47" s="9" t="str">
        <f t="shared" si="1"/>
        <v>1</v>
      </c>
      <c r="C47" s="9" t="str">
        <f t="shared" si="2"/>
        <v>1</v>
      </c>
      <c r="D47" s="9" t="str">
        <f t="shared" si="3"/>
        <v>1</v>
      </c>
      <c r="E47" s="2" t="s">
        <v>167</v>
      </c>
      <c r="F47" s="2" t="s">
        <v>167</v>
      </c>
      <c r="G47" s="2" t="s">
        <v>167</v>
      </c>
      <c r="H47" s="2" t="s">
        <v>167</v>
      </c>
      <c r="I47" s="2" t="s">
        <v>167</v>
      </c>
      <c r="J47" s="2" t="s">
        <v>167</v>
      </c>
      <c r="K47" s="2" t="s">
        <v>167</v>
      </c>
      <c r="L47" s="2" t="s">
        <v>167</v>
      </c>
      <c r="M47" s="2" t="s">
        <v>167</v>
      </c>
      <c r="N47" s="2" t="s">
        <v>167</v>
      </c>
      <c r="O47" s="2" t="s">
        <v>167</v>
      </c>
      <c r="P47" s="2" t="s">
        <v>167</v>
      </c>
      <c r="Q47" s="2" t="s">
        <v>167</v>
      </c>
      <c r="R47" s="2" t="s">
        <v>167</v>
      </c>
      <c r="S47" s="2" t="s">
        <v>167</v>
      </c>
      <c r="T47" s="2" t="s">
        <v>167</v>
      </c>
    </row>
    <row r="48" spans="1:20" x14ac:dyDescent="0.25">
      <c r="A48" s="9" t="str">
        <f t="shared" si="0"/>
        <v>1</v>
      </c>
      <c r="B48" s="9" t="str">
        <f t="shared" si="1"/>
        <v>1</v>
      </c>
      <c r="C48" s="9" t="str">
        <f t="shared" si="2"/>
        <v>1</v>
      </c>
      <c r="D48" s="9" t="str">
        <f t="shared" si="3"/>
        <v>1</v>
      </c>
      <c r="E48" s="2" t="s">
        <v>167</v>
      </c>
      <c r="F48" s="2" t="s">
        <v>167</v>
      </c>
      <c r="G48" s="2" t="s">
        <v>167</v>
      </c>
      <c r="H48" s="2" t="s">
        <v>167</v>
      </c>
      <c r="I48" s="2" t="s">
        <v>167</v>
      </c>
      <c r="J48" s="2" t="s">
        <v>167</v>
      </c>
      <c r="K48" s="2" t="s">
        <v>167</v>
      </c>
      <c r="L48" s="2" t="s">
        <v>167</v>
      </c>
      <c r="M48" s="2" t="s">
        <v>167</v>
      </c>
      <c r="N48" s="2" t="s">
        <v>167</v>
      </c>
      <c r="O48" s="2" t="s">
        <v>167</v>
      </c>
      <c r="P48" s="2" t="s">
        <v>167</v>
      </c>
      <c r="Q48" s="2" t="s">
        <v>167</v>
      </c>
      <c r="R48" s="2" t="s">
        <v>167</v>
      </c>
      <c r="S48" s="2" t="s">
        <v>167</v>
      </c>
      <c r="T48" s="2" t="s">
        <v>167</v>
      </c>
    </row>
    <row r="49" spans="1:20" x14ac:dyDescent="0.25">
      <c r="A49" s="9" t="str">
        <f t="shared" si="0"/>
        <v>1</v>
      </c>
      <c r="B49" s="9" t="str">
        <f t="shared" si="1"/>
        <v>1</v>
      </c>
      <c r="C49" s="9" t="str">
        <f t="shared" si="2"/>
        <v>1</v>
      </c>
      <c r="D49" s="9" t="str">
        <f t="shared" si="3"/>
        <v>1</v>
      </c>
      <c r="E49" s="2" t="s">
        <v>167</v>
      </c>
      <c r="F49" s="2" t="s">
        <v>167</v>
      </c>
      <c r="G49" s="2" t="s">
        <v>167</v>
      </c>
      <c r="H49" s="2" t="s">
        <v>167</v>
      </c>
      <c r="I49" s="2" t="s">
        <v>167</v>
      </c>
      <c r="J49" s="2" t="s">
        <v>167</v>
      </c>
      <c r="K49" s="2" t="s">
        <v>167</v>
      </c>
      <c r="L49" s="2" t="s">
        <v>167</v>
      </c>
      <c r="M49" s="2" t="s">
        <v>167</v>
      </c>
      <c r="N49" s="2" t="s">
        <v>167</v>
      </c>
      <c r="O49" s="2" t="s">
        <v>167</v>
      </c>
      <c r="P49" s="2" t="s">
        <v>167</v>
      </c>
      <c r="Q49" s="2" t="s">
        <v>167</v>
      </c>
      <c r="R49" s="2" t="s">
        <v>167</v>
      </c>
      <c r="S49" s="2" t="s">
        <v>167</v>
      </c>
      <c r="T49" s="2" t="s">
        <v>167</v>
      </c>
    </row>
    <row r="50" spans="1:20" x14ac:dyDescent="0.25">
      <c r="A50" s="9" t="str">
        <f t="shared" si="0"/>
        <v>1</v>
      </c>
      <c r="B50" s="9" t="str">
        <f t="shared" si="1"/>
        <v>1</v>
      </c>
      <c r="C50" s="9" t="str">
        <f t="shared" si="2"/>
        <v>1</v>
      </c>
      <c r="D50" s="9" t="str">
        <f t="shared" si="3"/>
        <v>1</v>
      </c>
      <c r="E50" s="2" t="s">
        <v>167</v>
      </c>
      <c r="F50" s="2" t="s">
        <v>167</v>
      </c>
      <c r="G50" s="2" t="s">
        <v>167</v>
      </c>
      <c r="H50" s="2" t="s">
        <v>167</v>
      </c>
      <c r="I50" s="2" t="s">
        <v>167</v>
      </c>
      <c r="J50" s="2" t="s">
        <v>167</v>
      </c>
      <c r="K50" s="2" t="s">
        <v>167</v>
      </c>
      <c r="L50" s="2" t="s">
        <v>167</v>
      </c>
      <c r="M50" s="2" t="s">
        <v>167</v>
      </c>
      <c r="N50" s="2" t="s">
        <v>167</v>
      </c>
      <c r="O50" s="2" t="s">
        <v>167</v>
      </c>
      <c r="P50" s="2" t="s">
        <v>167</v>
      </c>
      <c r="Q50" s="2" t="s">
        <v>167</v>
      </c>
      <c r="R50" s="2" t="s">
        <v>167</v>
      </c>
      <c r="S50" s="2" t="s">
        <v>167</v>
      </c>
      <c r="T50" s="2" t="s">
        <v>167</v>
      </c>
    </row>
    <row r="51" spans="1:20" x14ac:dyDescent="0.25">
      <c r="A51" s="9" t="str">
        <f t="shared" si="0"/>
        <v>1</v>
      </c>
      <c r="B51" s="9" t="str">
        <f t="shared" si="1"/>
        <v>1</v>
      </c>
      <c r="C51" s="9" t="str">
        <f t="shared" si="2"/>
        <v>1</v>
      </c>
      <c r="D51" s="9" t="str">
        <f t="shared" si="3"/>
        <v>1</v>
      </c>
      <c r="E51" s="2" t="s">
        <v>167</v>
      </c>
      <c r="F51" s="2" t="s">
        <v>167</v>
      </c>
      <c r="G51" s="2" t="s">
        <v>167</v>
      </c>
      <c r="H51" s="2" t="s">
        <v>167</v>
      </c>
      <c r="I51" s="2" t="s">
        <v>167</v>
      </c>
      <c r="J51" s="2" t="s">
        <v>167</v>
      </c>
      <c r="K51" s="2" t="s">
        <v>167</v>
      </c>
      <c r="L51" s="2" t="s">
        <v>167</v>
      </c>
      <c r="M51" s="2" t="s">
        <v>167</v>
      </c>
      <c r="N51" s="2" t="s">
        <v>167</v>
      </c>
      <c r="O51" s="2" t="s">
        <v>167</v>
      </c>
      <c r="P51" s="2" t="s">
        <v>167</v>
      </c>
      <c r="Q51" s="2" t="s">
        <v>167</v>
      </c>
      <c r="R51" s="2" t="s">
        <v>167</v>
      </c>
      <c r="S51" s="2" t="s">
        <v>167</v>
      </c>
      <c r="T51" s="2" t="s">
        <v>167</v>
      </c>
    </row>
    <row r="52" spans="1:20" x14ac:dyDescent="0.25">
      <c r="A52" s="9" t="str">
        <f t="shared" si="0"/>
        <v>1</v>
      </c>
      <c r="B52" s="9" t="str">
        <f t="shared" si="1"/>
        <v>1</v>
      </c>
      <c r="C52" s="9" t="str">
        <f t="shared" si="2"/>
        <v>1</v>
      </c>
      <c r="D52" s="9" t="str">
        <f t="shared" si="3"/>
        <v>1</v>
      </c>
      <c r="E52" s="2" t="s">
        <v>167</v>
      </c>
      <c r="F52" s="2" t="s">
        <v>167</v>
      </c>
      <c r="G52" s="2" t="s">
        <v>167</v>
      </c>
      <c r="H52" s="2" t="s">
        <v>167</v>
      </c>
      <c r="I52" s="2" t="s">
        <v>167</v>
      </c>
      <c r="J52" s="2" t="s">
        <v>167</v>
      </c>
      <c r="K52" s="2" t="s">
        <v>167</v>
      </c>
      <c r="L52" s="2" t="s">
        <v>167</v>
      </c>
      <c r="M52" s="2" t="s">
        <v>167</v>
      </c>
      <c r="N52" s="2" t="s">
        <v>167</v>
      </c>
      <c r="O52" s="2" t="s">
        <v>167</v>
      </c>
      <c r="P52" s="2" t="s">
        <v>167</v>
      </c>
      <c r="Q52" s="2" t="s">
        <v>167</v>
      </c>
      <c r="R52" s="2" t="s">
        <v>167</v>
      </c>
      <c r="S52" s="2" t="s">
        <v>167</v>
      </c>
      <c r="T52" s="2" t="s">
        <v>167</v>
      </c>
    </row>
    <row r="53" spans="1:20" x14ac:dyDescent="0.25">
      <c r="A53" s="9" t="str">
        <f t="shared" si="0"/>
        <v>1</v>
      </c>
      <c r="B53" s="9" t="str">
        <f t="shared" si="1"/>
        <v>1</v>
      </c>
      <c r="C53" s="9" t="str">
        <f t="shared" si="2"/>
        <v>1</v>
      </c>
      <c r="D53" s="9" t="str">
        <f t="shared" si="3"/>
        <v>1</v>
      </c>
      <c r="E53" s="2" t="s">
        <v>167</v>
      </c>
      <c r="F53" s="2" t="s">
        <v>167</v>
      </c>
      <c r="G53" s="2" t="s">
        <v>167</v>
      </c>
      <c r="H53" s="2" t="s">
        <v>167</v>
      </c>
      <c r="I53" s="2" t="s">
        <v>167</v>
      </c>
      <c r="J53" s="2" t="s">
        <v>167</v>
      </c>
      <c r="K53" s="2" t="s">
        <v>167</v>
      </c>
      <c r="L53" s="2" t="s">
        <v>167</v>
      </c>
      <c r="M53" s="2" t="s">
        <v>167</v>
      </c>
      <c r="N53" s="2" t="s">
        <v>167</v>
      </c>
      <c r="O53" s="2" t="s">
        <v>167</v>
      </c>
      <c r="P53" s="2" t="s">
        <v>167</v>
      </c>
      <c r="Q53" s="2" t="s">
        <v>167</v>
      </c>
      <c r="R53" s="2" t="s">
        <v>167</v>
      </c>
      <c r="S53" s="2" t="s">
        <v>167</v>
      </c>
      <c r="T53" s="2" t="s">
        <v>167</v>
      </c>
    </row>
    <row r="54" spans="1:20" x14ac:dyDescent="0.25">
      <c r="A54" s="9" t="str">
        <f t="shared" si="0"/>
        <v>1</v>
      </c>
      <c r="B54" s="9" t="str">
        <f t="shared" si="1"/>
        <v>1</v>
      </c>
      <c r="C54" s="9" t="str">
        <f t="shared" si="2"/>
        <v>1</v>
      </c>
      <c r="D54" s="9" t="str">
        <f t="shared" si="3"/>
        <v>1</v>
      </c>
      <c r="E54" s="2" t="s">
        <v>167</v>
      </c>
      <c r="F54" s="2" t="s">
        <v>167</v>
      </c>
      <c r="G54" s="2" t="s">
        <v>167</v>
      </c>
      <c r="H54" s="2" t="s">
        <v>167</v>
      </c>
      <c r="I54" s="2" t="s">
        <v>167</v>
      </c>
      <c r="J54" s="2" t="s">
        <v>167</v>
      </c>
      <c r="K54" s="2" t="s">
        <v>167</v>
      </c>
      <c r="L54" s="2" t="s">
        <v>167</v>
      </c>
      <c r="M54" s="2" t="s">
        <v>167</v>
      </c>
      <c r="N54" s="2" t="s">
        <v>167</v>
      </c>
      <c r="O54" s="2" t="s">
        <v>167</v>
      </c>
      <c r="P54" s="2" t="s">
        <v>167</v>
      </c>
      <c r="Q54" s="2" t="s">
        <v>167</v>
      </c>
      <c r="R54" s="2" t="s">
        <v>167</v>
      </c>
      <c r="S54" s="2" t="s">
        <v>167</v>
      </c>
      <c r="T54" s="2" t="s">
        <v>167</v>
      </c>
    </row>
    <row r="55" spans="1:20" x14ac:dyDescent="0.25">
      <c r="A55" s="9" t="str">
        <f t="shared" si="0"/>
        <v>1</v>
      </c>
      <c r="B55" s="9" t="str">
        <f t="shared" si="1"/>
        <v>1</v>
      </c>
      <c r="C55" s="9" t="str">
        <f t="shared" si="2"/>
        <v>1</v>
      </c>
      <c r="D55" s="9" t="str">
        <f t="shared" si="3"/>
        <v>1</v>
      </c>
      <c r="E55" s="2" t="s">
        <v>167</v>
      </c>
      <c r="F55" s="2" t="s">
        <v>167</v>
      </c>
      <c r="G55" s="2" t="s">
        <v>167</v>
      </c>
      <c r="H55" s="2" t="s">
        <v>167</v>
      </c>
      <c r="I55" s="2" t="s">
        <v>167</v>
      </c>
      <c r="J55" s="2" t="s">
        <v>167</v>
      </c>
      <c r="K55" s="2" t="s">
        <v>167</v>
      </c>
      <c r="L55" s="2" t="s">
        <v>167</v>
      </c>
      <c r="M55" s="2" t="s">
        <v>167</v>
      </c>
      <c r="N55" s="2" t="s">
        <v>167</v>
      </c>
      <c r="O55" s="2" t="s">
        <v>167</v>
      </c>
      <c r="P55" s="2" t="s">
        <v>167</v>
      </c>
      <c r="Q55" s="2" t="s">
        <v>167</v>
      </c>
      <c r="R55" s="2" t="s">
        <v>167</v>
      </c>
      <c r="S55" s="2" t="s">
        <v>167</v>
      </c>
      <c r="T55" s="2" t="s">
        <v>167</v>
      </c>
    </row>
    <row r="56" spans="1:20" x14ac:dyDescent="0.25">
      <c r="A56" s="9" t="str">
        <f t="shared" si="0"/>
        <v>1</v>
      </c>
      <c r="B56" s="9" t="str">
        <f t="shared" si="1"/>
        <v>1</v>
      </c>
      <c r="C56" s="9" t="str">
        <f t="shared" si="2"/>
        <v>1</v>
      </c>
      <c r="D56" s="9" t="str">
        <f t="shared" si="3"/>
        <v>1</v>
      </c>
      <c r="E56" s="2" t="s">
        <v>167</v>
      </c>
      <c r="F56" s="2" t="s">
        <v>167</v>
      </c>
      <c r="G56" s="2" t="s">
        <v>167</v>
      </c>
      <c r="H56" s="2" t="s">
        <v>167</v>
      </c>
      <c r="I56" s="2" t="s">
        <v>167</v>
      </c>
      <c r="J56" s="2" t="s">
        <v>167</v>
      </c>
      <c r="K56" s="2" t="s">
        <v>167</v>
      </c>
      <c r="L56" s="2" t="s">
        <v>167</v>
      </c>
      <c r="M56" s="2" t="s">
        <v>167</v>
      </c>
      <c r="N56" s="2" t="s">
        <v>167</v>
      </c>
      <c r="O56" s="2" t="s">
        <v>167</v>
      </c>
      <c r="P56" s="2" t="s">
        <v>167</v>
      </c>
      <c r="Q56" s="2" t="s">
        <v>167</v>
      </c>
      <c r="R56" s="2" t="s">
        <v>167</v>
      </c>
      <c r="S56" s="2" t="s">
        <v>167</v>
      </c>
      <c r="T56" s="2" t="s">
        <v>167</v>
      </c>
    </row>
    <row r="57" spans="1:20" x14ac:dyDescent="0.25">
      <c r="A57" s="9" t="str">
        <f t="shared" si="0"/>
        <v>1</v>
      </c>
      <c r="B57" s="9" t="str">
        <f t="shared" si="1"/>
        <v>1</v>
      </c>
      <c r="C57" s="9" t="str">
        <f t="shared" si="2"/>
        <v>1</v>
      </c>
      <c r="D57" s="9" t="str">
        <f t="shared" si="3"/>
        <v>1</v>
      </c>
      <c r="E57" s="2" t="s">
        <v>167</v>
      </c>
      <c r="F57" s="2" t="s">
        <v>167</v>
      </c>
      <c r="G57" s="2" t="s">
        <v>167</v>
      </c>
      <c r="H57" s="2" t="s">
        <v>167</v>
      </c>
      <c r="I57" s="2" t="s">
        <v>167</v>
      </c>
      <c r="J57" s="2" t="s">
        <v>167</v>
      </c>
      <c r="K57" s="2" t="s">
        <v>167</v>
      </c>
      <c r="L57" s="2" t="s">
        <v>167</v>
      </c>
      <c r="M57" s="2" t="s">
        <v>167</v>
      </c>
      <c r="N57" s="2" t="s">
        <v>167</v>
      </c>
      <c r="O57" s="2" t="s">
        <v>167</v>
      </c>
      <c r="P57" s="2" t="s">
        <v>167</v>
      </c>
      <c r="Q57" s="2" t="s">
        <v>167</v>
      </c>
      <c r="R57" s="2" t="s">
        <v>167</v>
      </c>
      <c r="S57" s="2" t="s">
        <v>167</v>
      </c>
      <c r="T57" s="2" t="s">
        <v>167</v>
      </c>
    </row>
    <row r="58" spans="1:20" x14ac:dyDescent="0.25">
      <c r="A58" s="9" t="str">
        <f t="shared" si="0"/>
        <v>1</v>
      </c>
      <c r="B58" s="9" t="str">
        <f t="shared" si="1"/>
        <v>1</v>
      </c>
      <c r="C58" s="9" t="str">
        <f t="shared" si="2"/>
        <v>1</v>
      </c>
      <c r="D58" s="9" t="str">
        <f t="shared" si="3"/>
        <v>1</v>
      </c>
      <c r="E58" s="2" t="s">
        <v>167</v>
      </c>
      <c r="F58" s="2" t="s">
        <v>167</v>
      </c>
      <c r="G58" s="2" t="s">
        <v>167</v>
      </c>
      <c r="H58" s="2" t="s">
        <v>167</v>
      </c>
      <c r="I58" s="2" t="s">
        <v>167</v>
      </c>
      <c r="J58" s="2" t="s">
        <v>167</v>
      </c>
      <c r="K58" s="2" t="s">
        <v>167</v>
      </c>
      <c r="L58" s="2" t="s">
        <v>167</v>
      </c>
      <c r="M58" s="2" t="s">
        <v>167</v>
      </c>
      <c r="N58" s="2" t="s">
        <v>167</v>
      </c>
      <c r="O58" s="2" t="s">
        <v>167</v>
      </c>
      <c r="P58" s="2" t="s">
        <v>167</v>
      </c>
      <c r="Q58" s="2" t="s">
        <v>167</v>
      </c>
      <c r="R58" s="2" t="s">
        <v>167</v>
      </c>
      <c r="S58" s="2" t="s">
        <v>167</v>
      </c>
      <c r="T58" s="2" t="s">
        <v>167</v>
      </c>
    </row>
    <row r="59" spans="1:20" x14ac:dyDescent="0.25">
      <c r="A59" s="9" t="str">
        <f t="shared" si="0"/>
        <v>1</v>
      </c>
      <c r="B59" s="9" t="str">
        <f t="shared" si="1"/>
        <v>1</v>
      </c>
      <c r="C59" s="9" t="str">
        <f t="shared" si="2"/>
        <v>1</v>
      </c>
      <c r="D59" s="9" t="str">
        <f t="shared" si="3"/>
        <v>1</v>
      </c>
      <c r="E59" s="2" t="s">
        <v>167</v>
      </c>
      <c r="F59" s="2" t="s">
        <v>167</v>
      </c>
      <c r="G59" s="2" t="s">
        <v>167</v>
      </c>
      <c r="H59" s="2" t="s">
        <v>167</v>
      </c>
      <c r="I59" s="2" t="s">
        <v>167</v>
      </c>
      <c r="J59" s="2" t="s">
        <v>167</v>
      </c>
      <c r="K59" s="2" t="s">
        <v>167</v>
      </c>
      <c r="L59" s="2" t="s">
        <v>167</v>
      </c>
      <c r="M59" s="2" t="s">
        <v>167</v>
      </c>
      <c r="N59" s="2" t="s">
        <v>167</v>
      </c>
      <c r="O59" s="2" t="s">
        <v>167</v>
      </c>
      <c r="P59" s="2" t="s">
        <v>167</v>
      </c>
      <c r="Q59" s="2" t="s">
        <v>167</v>
      </c>
      <c r="R59" s="2" t="s">
        <v>167</v>
      </c>
      <c r="S59" s="2" t="s">
        <v>167</v>
      </c>
      <c r="T59" s="2" t="s">
        <v>167</v>
      </c>
    </row>
    <row r="60" spans="1:20" x14ac:dyDescent="0.25">
      <c r="A60" s="9" t="str">
        <f t="shared" si="0"/>
        <v>1</v>
      </c>
      <c r="B60" s="9" t="str">
        <f t="shared" si="1"/>
        <v>1</v>
      </c>
      <c r="C60" s="9" t="str">
        <f t="shared" si="2"/>
        <v>1</v>
      </c>
      <c r="D60" s="9" t="str">
        <f t="shared" si="3"/>
        <v>1</v>
      </c>
      <c r="E60" s="2" t="s">
        <v>167</v>
      </c>
      <c r="F60" s="2" t="s">
        <v>167</v>
      </c>
      <c r="G60" s="2" t="s">
        <v>167</v>
      </c>
      <c r="H60" s="2" t="s">
        <v>167</v>
      </c>
      <c r="I60" s="2" t="s">
        <v>167</v>
      </c>
      <c r="J60" s="2" t="s">
        <v>167</v>
      </c>
      <c r="K60" s="2" t="s">
        <v>167</v>
      </c>
      <c r="L60" s="2" t="s">
        <v>167</v>
      </c>
      <c r="M60" s="2" t="s">
        <v>167</v>
      </c>
      <c r="N60" s="2" t="s">
        <v>167</v>
      </c>
      <c r="O60" s="2" t="s">
        <v>167</v>
      </c>
      <c r="P60" s="2" t="s">
        <v>167</v>
      </c>
      <c r="Q60" s="2" t="s">
        <v>167</v>
      </c>
      <c r="R60" s="2" t="s">
        <v>167</v>
      </c>
      <c r="S60" s="2" t="s">
        <v>167</v>
      </c>
      <c r="T60" s="2" t="s">
        <v>167</v>
      </c>
    </row>
    <row r="61" spans="1:20" x14ac:dyDescent="0.25">
      <c r="A61" s="9" t="str">
        <f t="shared" si="0"/>
        <v>1</v>
      </c>
      <c r="B61" s="9" t="str">
        <f t="shared" si="1"/>
        <v>1</v>
      </c>
      <c r="C61" s="9" t="str">
        <f t="shared" si="2"/>
        <v>1</v>
      </c>
      <c r="D61" s="9" t="str">
        <f t="shared" si="3"/>
        <v>1</v>
      </c>
      <c r="E61" s="2" t="s">
        <v>167</v>
      </c>
      <c r="F61" s="2" t="s">
        <v>167</v>
      </c>
      <c r="G61" s="2" t="s">
        <v>167</v>
      </c>
      <c r="H61" s="2" t="s">
        <v>167</v>
      </c>
      <c r="I61" s="2" t="s">
        <v>167</v>
      </c>
      <c r="J61" s="2" t="s">
        <v>167</v>
      </c>
      <c r="K61" s="2" t="s">
        <v>167</v>
      </c>
      <c r="L61" s="2" t="s">
        <v>167</v>
      </c>
      <c r="M61" s="2" t="s">
        <v>167</v>
      </c>
      <c r="N61" s="2" t="s">
        <v>167</v>
      </c>
      <c r="O61" s="2" t="s">
        <v>167</v>
      </c>
      <c r="P61" s="2" t="s">
        <v>167</v>
      </c>
      <c r="Q61" s="2" t="s">
        <v>167</v>
      </c>
      <c r="R61" s="2" t="s">
        <v>167</v>
      </c>
      <c r="S61" s="2" t="s">
        <v>167</v>
      </c>
      <c r="T61" s="2" t="s">
        <v>167</v>
      </c>
    </row>
    <row r="62" spans="1:20" x14ac:dyDescent="0.25">
      <c r="A62" s="9" t="str">
        <f t="shared" si="0"/>
        <v>1</v>
      </c>
      <c r="B62" s="9" t="str">
        <f t="shared" si="1"/>
        <v>1</v>
      </c>
      <c r="C62" s="9" t="str">
        <f t="shared" si="2"/>
        <v>1</v>
      </c>
      <c r="D62" s="9" t="str">
        <f t="shared" si="3"/>
        <v>1</v>
      </c>
      <c r="E62" s="2" t="s">
        <v>167</v>
      </c>
      <c r="F62" s="2" t="s">
        <v>167</v>
      </c>
      <c r="G62" s="2" t="s">
        <v>167</v>
      </c>
      <c r="H62" s="2" t="s">
        <v>167</v>
      </c>
      <c r="I62" s="2" t="s">
        <v>167</v>
      </c>
      <c r="J62" s="2" t="s">
        <v>167</v>
      </c>
      <c r="K62" s="2" t="s">
        <v>167</v>
      </c>
      <c r="L62" s="2" t="s">
        <v>167</v>
      </c>
      <c r="M62" s="2" t="s">
        <v>167</v>
      </c>
      <c r="N62" s="2" t="s">
        <v>167</v>
      </c>
      <c r="O62" s="2" t="s">
        <v>167</v>
      </c>
      <c r="P62" s="2" t="s">
        <v>167</v>
      </c>
      <c r="Q62" s="2" t="s">
        <v>167</v>
      </c>
      <c r="R62" s="2" t="s">
        <v>167</v>
      </c>
      <c r="S62" s="2" t="s">
        <v>167</v>
      </c>
      <c r="T62" s="2" t="s">
        <v>167</v>
      </c>
    </row>
    <row r="63" spans="1:20" x14ac:dyDescent="0.25">
      <c r="A63" s="9" t="str">
        <f t="shared" si="0"/>
        <v>1</v>
      </c>
      <c r="B63" s="9" t="str">
        <f t="shared" si="1"/>
        <v>1</v>
      </c>
      <c r="C63" s="9" t="str">
        <f t="shared" si="2"/>
        <v>1</v>
      </c>
      <c r="D63" s="9" t="str">
        <f t="shared" si="3"/>
        <v>1</v>
      </c>
      <c r="E63" s="2" t="s">
        <v>167</v>
      </c>
      <c r="F63" s="2" t="s">
        <v>167</v>
      </c>
      <c r="G63" s="2" t="s">
        <v>167</v>
      </c>
      <c r="H63" s="2" t="s">
        <v>167</v>
      </c>
      <c r="I63" s="2" t="s">
        <v>167</v>
      </c>
      <c r="J63" s="2" t="s">
        <v>167</v>
      </c>
      <c r="K63" s="2" t="s">
        <v>167</v>
      </c>
      <c r="L63" s="2" t="s">
        <v>167</v>
      </c>
      <c r="M63" s="2" t="s">
        <v>167</v>
      </c>
      <c r="N63" s="2" t="s">
        <v>167</v>
      </c>
      <c r="O63" s="2" t="s">
        <v>167</v>
      </c>
      <c r="P63" s="2" t="s">
        <v>167</v>
      </c>
      <c r="Q63" s="2" t="s">
        <v>167</v>
      </c>
      <c r="R63" s="2" t="s">
        <v>167</v>
      </c>
      <c r="S63" s="2" t="s">
        <v>167</v>
      </c>
      <c r="T63" s="2" t="s">
        <v>167</v>
      </c>
    </row>
    <row r="64" spans="1:20" x14ac:dyDescent="0.25">
      <c r="A64" s="9" t="str">
        <f t="shared" si="0"/>
        <v>1</v>
      </c>
      <c r="B64" s="9" t="str">
        <f t="shared" si="1"/>
        <v>1</v>
      </c>
      <c r="C64" s="9" t="str">
        <f t="shared" si="2"/>
        <v>1</v>
      </c>
      <c r="D64" s="9" t="str">
        <f t="shared" si="3"/>
        <v>1</v>
      </c>
      <c r="E64" s="2" t="s">
        <v>167</v>
      </c>
      <c r="F64" s="2" t="s">
        <v>167</v>
      </c>
      <c r="G64" s="2" t="s">
        <v>167</v>
      </c>
      <c r="H64" s="2" t="s">
        <v>167</v>
      </c>
      <c r="I64" s="2" t="s">
        <v>167</v>
      </c>
      <c r="J64" s="2" t="s">
        <v>167</v>
      </c>
      <c r="K64" s="2" t="s">
        <v>167</v>
      </c>
      <c r="L64" s="2" t="s">
        <v>167</v>
      </c>
      <c r="M64" s="2" t="s">
        <v>167</v>
      </c>
      <c r="N64" s="2" t="s">
        <v>167</v>
      </c>
      <c r="O64" s="2" t="s">
        <v>167</v>
      </c>
      <c r="P64" s="2" t="s">
        <v>167</v>
      </c>
      <c r="Q64" s="2" t="s">
        <v>167</v>
      </c>
      <c r="R64" s="2" t="s">
        <v>167</v>
      </c>
      <c r="S64" s="2" t="s">
        <v>167</v>
      </c>
      <c r="T64" s="2" t="s">
        <v>167</v>
      </c>
    </row>
    <row r="65" spans="1:20" x14ac:dyDescent="0.25">
      <c r="A65" s="9" t="str">
        <f t="shared" si="0"/>
        <v>1</v>
      </c>
      <c r="B65" s="9" t="str">
        <f t="shared" si="1"/>
        <v>1</v>
      </c>
      <c r="C65" s="9" t="str">
        <f t="shared" si="2"/>
        <v>1</v>
      </c>
      <c r="D65" s="9" t="str">
        <f t="shared" si="3"/>
        <v>1</v>
      </c>
      <c r="E65" s="2" t="s">
        <v>167</v>
      </c>
      <c r="F65" s="2" t="s">
        <v>167</v>
      </c>
      <c r="G65" s="2" t="s">
        <v>167</v>
      </c>
      <c r="H65" s="2" t="s">
        <v>167</v>
      </c>
      <c r="I65" s="2" t="s">
        <v>167</v>
      </c>
      <c r="J65" s="2" t="s">
        <v>167</v>
      </c>
      <c r="K65" s="2" t="s">
        <v>167</v>
      </c>
      <c r="L65" s="2" t="s">
        <v>167</v>
      </c>
      <c r="M65" s="2" t="s">
        <v>167</v>
      </c>
      <c r="N65" s="2" t="s">
        <v>167</v>
      </c>
      <c r="O65" s="2" t="s">
        <v>167</v>
      </c>
      <c r="P65" s="2" t="s">
        <v>167</v>
      </c>
      <c r="Q65" s="2" t="s">
        <v>167</v>
      </c>
      <c r="R65" s="2" t="s">
        <v>167</v>
      </c>
      <c r="S65" s="2" t="s">
        <v>167</v>
      </c>
      <c r="T65" s="2" t="s">
        <v>167</v>
      </c>
    </row>
    <row r="66" spans="1:20" x14ac:dyDescent="0.25">
      <c r="A66" s="9" t="str">
        <f t="shared" si="0"/>
        <v>1</v>
      </c>
      <c r="B66" s="9" t="str">
        <f t="shared" si="1"/>
        <v>1</v>
      </c>
      <c r="C66" s="9" t="str">
        <f t="shared" si="2"/>
        <v>1</v>
      </c>
      <c r="D66" s="9" t="str">
        <f t="shared" si="3"/>
        <v>1</v>
      </c>
      <c r="E66" s="2" t="s">
        <v>167</v>
      </c>
      <c r="F66" s="2" t="s">
        <v>167</v>
      </c>
      <c r="G66" s="2" t="s">
        <v>167</v>
      </c>
      <c r="H66" s="2" t="s">
        <v>167</v>
      </c>
      <c r="I66" s="2" t="s">
        <v>167</v>
      </c>
      <c r="J66" s="2" t="s">
        <v>167</v>
      </c>
      <c r="K66" s="2" t="s">
        <v>167</v>
      </c>
      <c r="L66" s="2" t="s">
        <v>167</v>
      </c>
      <c r="M66" s="2" t="s">
        <v>167</v>
      </c>
      <c r="N66" s="2" t="s">
        <v>167</v>
      </c>
      <c r="O66" s="2" t="s">
        <v>167</v>
      </c>
      <c r="P66" s="2" t="s">
        <v>167</v>
      </c>
      <c r="Q66" s="2" t="s">
        <v>167</v>
      </c>
      <c r="R66" s="2" t="s">
        <v>167</v>
      </c>
      <c r="S66" s="2" t="s">
        <v>167</v>
      </c>
      <c r="T66" s="2" t="s">
        <v>167</v>
      </c>
    </row>
    <row r="67" spans="1:20" x14ac:dyDescent="0.25">
      <c r="A67" s="9" t="str">
        <f t="shared" ref="A67:A100" si="4">CONCATENATE($E$2,Q67)</f>
        <v>1</v>
      </c>
      <c r="B67" s="9" t="str">
        <f t="shared" ref="B67:B100" si="5">CONCATENATE($E$2,H67)</f>
        <v>1</v>
      </c>
      <c r="C67" s="9" t="str">
        <f t="shared" ref="C67:C100" si="6">CONCATENATE($E$2,K67)</f>
        <v>1</v>
      </c>
      <c r="D67" s="9" t="str">
        <f t="shared" ref="D67:D100" si="7">CONCATENATE($E$2,N67)</f>
        <v>1</v>
      </c>
      <c r="E67" s="2" t="s">
        <v>167</v>
      </c>
      <c r="F67" s="2" t="s">
        <v>167</v>
      </c>
      <c r="G67" s="2" t="s">
        <v>167</v>
      </c>
      <c r="H67" s="2" t="s">
        <v>167</v>
      </c>
      <c r="I67" s="2" t="s">
        <v>167</v>
      </c>
      <c r="J67" s="2" t="s">
        <v>167</v>
      </c>
      <c r="K67" s="2" t="s">
        <v>167</v>
      </c>
      <c r="L67" s="2" t="s">
        <v>167</v>
      </c>
      <c r="M67" s="2" t="s">
        <v>167</v>
      </c>
      <c r="N67" s="2" t="s">
        <v>167</v>
      </c>
      <c r="O67" s="2" t="s">
        <v>167</v>
      </c>
      <c r="P67" s="2" t="s">
        <v>167</v>
      </c>
      <c r="Q67" s="2" t="s">
        <v>167</v>
      </c>
      <c r="R67" s="2" t="s">
        <v>167</v>
      </c>
      <c r="S67" s="2" t="s">
        <v>167</v>
      </c>
      <c r="T67" s="2" t="s">
        <v>167</v>
      </c>
    </row>
    <row r="68" spans="1:20" x14ac:dyDescent="0.25">
      <c r="A68" s="9" t="str">
        <f t="shared" si="4"/>
        <v>1</v>
      </c>
      <c r="B68" s="9" t="str">
        <f t="shared" si="5"/>
        <v>1</v>
      </c>
      <c r="C68" s="9" t="str">
        <f t="shared" si="6"/>
        <v>1</v>
      </c>
      <c r="D68" s="9" t="str">
        <f t="shared" si="7"/>
        <v>1</v>
      </c>
      <c r="E68" s="2" t="s">
        <v>167</v>
      </c>
      <c r="F68" s="2" t="s">
        <v>167</v>
      </c>
      <c r="G68" s="2" t="s">
        <v>167</v>
      </c>
      <c r="H68" s="2" t="s">
        <v>167</v>
      </c>
      <c r="I68" s="2" t="s">
        <v>167</v>
      </c>
      <c r="J68" s="2" t="s">
        <v>167</v>
      </c>
      <c r="K68" s="2" t="s">
        <v>167</v>
      </c>
      <c r="L68" s="2" t="s">
        <v>167</v>
      </c>
      <c r="M68" s="2" t="s">
        <v>167</v>
      </c>
      <c r="N68" s="2" t="s">
        <v>167</v>
      </c>
      <c r="O68" s="2" t="s">
        <v>167</v>
      </c>
      <c r="P68" s="2" t="s">
        <v>167</v>
      </c>
      <c r="Q68" s="2" t="s">
        <v>167</v>
      </c>
      <c r="R68" s="2" t="s">
        <v>167</v>
      </c>
      <c r="S68" s="2" t="s">
        <v>167</v>
      </c>
      <c r="T68" s="2" t="s">
        <v>167</v>
      </c>
    </row>
    <row r="69" spans="1:20" x14ac:dyDescent="0.25">
      <c r="A69" s="9" t="str">
        <f t="shared" si="4"/>
        <v>1</v>
      </c>
      <c r="B69" s="9" t="str">
        <f t="shared" si="5"/>
        <v>1</v>
      </c>
      <c r="C69" s="9" t="str">
        <f t="shared" si="6"/>
        <v>1</v>
      </c>
      <c r="D69" s="9" t="str">
        <f t="shared" si="7"/>
        <v>1</v>
      </c>
      <c r="E69" s="2" t="s">
        <v>167</v>
      </c>
      <c r="F69" s="2" t="s">
        <v>167</v>
      </c>
      <c r="G69" s="2" t="s">
        <v>167</v>
      </c>
      <c r="H69" s="2" t="s">
        <v>167</v>
      </c>
      <c r="I69" s="2" t="s">
        <v>167</v>
      </c>
      <c r="J69" s="2" t="s">
        <v>167</v>
      </c>
      <c r="K69" s="2" t="s">
        <v>167</v>
      </c>
      <c r="L69" s="2" t="s">
        <v>167</v>
      </c>
      <c r="M69" s="2" t="s">
        <v>167</v>
      </c>
      <c r="N69" s="2" t="s">
        <v>167</v>
      </c>
      <c r="O69" s="2" t="s">
        <v>167</v>
      </c>
      <c r="P69" s="2" t="s">
        <v>167</v>
      </c>
      <c r="Q69" s="2" t="s">
        <v>167</v>
      </c>
      <c r="R69" s="2" t="s">
        <v>167</v>
      </c>
      <c r="S69" s="2" t="s">
        <v>167</v>
      </c>
      <c r="T69" s="2" t="s">
        <v>167</v>
      </c>
    </row>
    <row r="70" spans="1:20" x14ac:dyDescent="0.25">
      <c r="A70" s="9" t="str">
        <f t="shared" si="4"/>
        <v>1</v>
      </c>
      <c r="B70" s="9" t="str">
        <f t="shared" si="5"/>
        <v>1</v>
      </c>
      <c r="C70" s="9" t="str">
        <f t="shared" si="6"/>
        <v>1</v>
      </c>
      <c r="D70" s="9" t="str">
        <f t="shared" si="7"/>
        <v>1</v>
      </c>
      <c r="E70" s="2" t="s">
        <v>167</v>
      </c>
      <c r="F70" s="2" t="s">
        <v>167</v>
      </c>
      <c r="G70" s="2" t="s">
        <v>167</v>
      </c>
      <c r="H70" s="2" t="s">
        <v>167</v>
      </c>
      <c r="I70" s="2" t="s">
        <v>167</v>
      </c>
      <c r="J70" s="2" t="s">
        <v>167</v>
      </c>
      <c r="K70" s="2" t="s">
        <v>167</v>
      </c>
      <c r="L70" s="2" t="s">
        <v>167</v>
      </c>
      <c r="M70" s="2" t="s">
        <v>167</v>
      </c>
      <c r="N70" s="2" t="s">
        <v>167</v>
      </c>
      <c r="O70" s="2" t="s">
        <v>167</v>
      </c>
      <c r="P70" s="2" t="s">
        <v>167</v>
      </c>
      <c r="Q70" s="2" t="s">
        <v>167</v>
      </c>
      <c r="R70" s="2" t="s">
        <v>167</v>
      </c>
      <c r="S70" s="2" t="s">
        <v>167</v>
      </c>
      <c r="T70" s="2" t="s">
        <v>167</v>
      </c>
    </row>
    <row r="71" spans="1:20" x14ac:dyDescent="0.25">
      <c r="A71" s="9" t="str">
        <f t="shared" si="4"/>
        <v>1</v>
      </c>
      <c r="B71" s="9" t="str">
        <f t="shared" si="5"/>
        <v>1</v>
      </c>
      <c r="C71" s="9" t="str">
        <f t="shared" si="6"/>
        <v>1</v>
      </c>
      <c r="D71" s="9" t="str">
        <f t="shared" si="7"/>
        <v>1</v>
      </c>
      <c r="E71" s="2" t="s">
        <v>167</v>
      </c>
      <c r="F71" s="2" t="s">
        <v>167</v>
      </c>
      <c r="G71" s="2" t="s">
        <v>167</v>
      </c>
      <c r="H71" s="2" t="s">
        <v>167</v>
      </c>
      <c r="I71" s="2" t="s">
        <v>167</v>
      </c>
      <c r="J71" s="2" t="s">
        <v>167</v>
      </c>
      <c r="K71" s="2" t="s">
        <v>167</v>
      </c>
      <c r="L71" s="2" t="s">
        <v>167</v>
      </c>
      <c r="M71" s="2" t="s">
        <v>167</v>
      </c>
      <c r="N71" s="2" t="s">
        <v>167</v>
      </c>
      <c r="O71" s="2" t="s">
        <v>167</v>
      </c>
      <c r="P71" s="2" t="s">
        <v>167</v>
      </c>
      <c r="Q71" s="2" t="s">
        <v>167</v>
      </c>
      <c r="R71" s="2" t="s">
        <v>167</v>
      </c>
      <c r="S71" s="2" t="s">
        <v>167</v>
      </c>
      <c r="T71" s="2" t="s">
        <v>167</v>
      </c>
    </row>
    <row r="72" spans="1:20" x14ac:dyDescent="0.25">
      <c r="A72" s="9" t="str">
        <f t="shared" si="4"/>
        <v>1</v>
      </c>
      <c r="B72" s="9" t="str">
        <f t="shared" si="5"/>
        <v>1</v>
      </c>
      <c r="C72" s="9" t="str">
        <f t="shared" si="6"/>
        <v>1</v>
      </c>
      <c r="D72" s="9" t="str">
        <f t="shared" si="7"/>
        <v>1</v>
      </c>
      <c r="E72" s="2" t="s">
        <v>167</v>
      </c>
      <c r="F72" s="2" t="s">
        <v>167</v>
      </c>
      <c r="G72" s="2" t="s">
        <v>167</v>
      </c>
      <c r="H72" s="2" t="s">
        <v>167</v>
      </c>
      <c r="I72" s="2" t="s">
        <v>167</v>
      </c>
      <c r="J72" s="2" t="s">
        <v>167</v>
      </c>
      <c r="K72" s="2" t="s">
        <v>167</v>
      </c>
      <c r="L72" s="2" t="s">
        <v>167</v>
      </c>
      <c r="M72" s="2" t="s">
        <v>167</v>
      </c>
      <c r="N72" s="2" t="s">
        <v>167</v>
      </c>
      <c r="O72" s="2" t="s">
        <v>167</v>
      </c>
      <c r="P72" s="2" t="s">
        <v>167</v>
      </c>
      <c r="Q72" s="2" t="s">
        <v>167</v>
      </c>
      <c r="R72" s="2" t="s">
        <v>167</v>
      </c>
      <c r="S72" s="2" t="s">
        <v>167</v>
      </c>
      <c r="T72" s="2" t="s">
        <v>167</v>
      </c>
    </row>
    <row r="73" spans="1:20" x14ac:dyDescent="0.25">
      <c r="A73" s="9" t="str">
        <f t="shared" si="4"/>
        <v>1</v>
      </c>
      <c r="B73" s="9" t="str">
        <f t="shared" si="5"/>
        <v>1</v>
      </c>
      <c r="C73" s="9" t="str">
        <f t="shared" si="6"/>
        <v>1</v>
      </c>
      <c r="D73" s="9" t="str">
        <f t="shared" si="7"/>
        <v>1</v>
      </c>
      <c r="E73" s="2" t="s">
        <v>167</v>
      </c>
      <c r="F73" s="2" t="s">
        <v>167</v>
      </c>
      <c r="G73" s="2" t="s">
        <v>167</v>
      </c>
      <c r="H73" s="2" t="s">
        <v>167</v>
      </c>
      <c r="I73" s="2" t="s">
        <v>167</v>
      </c>
      <c r="J73" s="2" t="s">
        <v>167</v>
      </c>
      <c r="K73" s="2" t="s">
        <v>167</v>
      </c>
      <c r="L73" s="2" t="s">
        <v>167</v>
      </c>
      <c r="M73" s="2" t="s">
        <v>167</v>
      </c>
      <c r="N73" s="2" t="s">
        <v>167</v>
      </c>
      <c r="O73" s="2" t="s">
        <v>167</v>
      </c>
      <c r="P73" s="2" t="s">
        <v>167</v>
      </c>
      <c r="Q73" s="2" t="s">
        <v>167</v>
      </c>
      <c r="R73" s="2" t="s">
        <v>167</v>
      </c>
      <c r="S73" s="2" t="s">
        <v>167</v>
      </c>
      <c r="T73" s="2" t="s">
        <v>167</v>
      </c>
    </row>
    <row r="74" spans="1:20" x14ac:dyDescent="0.25">
      <c r="A74" s="9" t="str">
        <f t="shared" si="4"/>
        <v>1</v>
      </c>
      <c r="B74" s="9" t="str">
        <f t="shared" si="5"/>
        <v>1</v>
      </c>
      <c r="C74" s="9" t="str">
        <f t="shared" si="6"/>
        <v>1</v>
      </c>
      <c r="D74" s="9" t="str">
        <f t="shared" si="7"/>
        <v>1</v>
      </c>
      <c r="E74" s="2" t="s">
        <v>167</v>
      </c>
      <c r="F74" s="2" t="s">
        <v>167</v>
      </c>
      <c r="G74" s="2" t="s">
        <v>167</v>
      </c>
      <c r="H74" s="2" t="s">
        <v>167</v>
      </c>
      <c r="I74" s="2" t="s">
        <v>167</v>
      </c>
      <c r="J74" s="2" t="s">
        <v>167</v>
      </c>
      <c r="K74" s="2" t="s">
        <v>167</v>
      </c>
      <c r="L74" s="2" t="s">
        <v>167</v>
      </c>
      <c r="M74" s="2" t="s">
        <v>167</v>
      </c>
      <c r="N74" s="2" t="s">
        <v>167</v>
      </c>
      <c r="O74" s="2" t="s">
        <v>167</v>
      </c>
      <c r="P74" s="2" t="s">
        <v>167</v>
      </c>
      <c r="Q74" s="2" t="s">
        <v>167</v>
      </c>
      <c r="R74" s="2" t="s">
        <v>167</v>
      </c>
      <c r="S74" s="2" t="s">
        <v>167</v>
      </c>
      <c r="T74" s="2" t="s">
        <v>167</v>
      </c>
    </row>
    <row r="75" spans="1:20" x14ac:dyDescent="0.25">
      <c r="A75" s="9" t="str">
        <f t="shared" si="4"/>
        <v>1</v>
      </c>
      <c r="B75" s="9" t="str">
        <f t="shared" si="5"/>
        <v>1</v>
      </c>
      <c r="C75" s="9" t="str">
        <f t="shared" si="6"/>
        <v>1</v>
      </c>
      <c r="D75" s="9" t="str">
        <f t="shared" si="7"/>
        <v>1</v>
      </c>
      <c r="E75" s="2" t="s">
        <v>167</v>
      </c>
      <c r="F75" s="2" t="s">
        <v>167</v>
      </c>
      <c r="G75" s="2" t="s">
        <v>167</v>
      </c>
      <c r="H75" s="2" t="s">
        <v>167</v>
      </c>
      <c r="I75" s="2" t="s">
        <v>167</v>
      </c>
      <c r="J75" s="2" t="s">
        <v>167</v>
      </c>
      <c r="K75" s="2" t="s">
        <v>167</v>
      </c>
      <c r="L75" s="2" t="s">
        <v>167</v>
      </c>
      <c r="M75" s="2" t="s">
        <v>167</v>
      </c>
      <c r="N75" s="2" t="s">
        <v>167</v>
      </c>
      <c r="O75" s="2" t="s">
        <v>167</v>
      </c>
      <c r="P75" s="2" t="s">
        <v>167</v>
      </c>
      <c r="Q75" s="2" t="s">
        <v>167</v>
      </c>
      <c r="R75" s="2" t="s">
        <v>167</v>
      </c>
      <c r="S75" s="2" t="s">
        <v>167</v>
      </c>
      <c r="T75" s="2" t="s">
        <v>167</v>
      </c>
    </row>
    <row r="76" spans="1:20" x14ac:dyDescent="0.25">
      <c r="A76" s="9" t="str">
        <f t="shared" si="4"/>
        <v>1</v>
      </c>
      <c r="B76" s="9" t="str">
        <f t="shared" si="5"/>
        <v>1</v>
      </c>
      <c r="C76" s="9" t="str">
        <f t="shared" si="6"/>
        <v>1</v>
      </c>
      <c r="D76" s="9" t="str">
        <f t="shared" si="7"/>
        <v>1</v>
      </c>
      <c r="E76" s="2" t="s">
        <v>167</v>
      </c>
      <c r="F76" s="2" t="s">
        <v>167</v>
      </c>
      <c r="G76" s="2" t="s">
        <v>167</v>
      </c>
      <c r="H76" s="2" t="s">
        <v>167</v>
      </c>
      <c r="I76" s="2" t="s">
        <v>167</v>
      </c>
      <c r="J76" s="2" t="s">
        <v>167</v>
      </c>
      <c r="K76" s="2" t="s">
        <v>167</v>
      </c>
      <c r="L76" s="2" t="s">
        <v>167</v>
      </c>
      <c r="M76" s="2" t="s">
        <v>167</v>
      </c>
      <c r="N76" s="2" t="s">
        <v>167</v>
      </c>
      <c r="O76" s="2" t="s">
        <v>167</v>
      </c>
      <c r="P76" s="2" t="s">
        <v>167</v>
      </c>
      <c r="Q76" s="2" t="s">
        <v>167</v>
      </c>
      <c r="R76" s="2" t="s">
        <v>167</v>
      </c>
      <c r="S76" s="2" t="s">
        <v>167</v>
      </c>
      <c r="T76" s="2" t="s">
        <v>167</v>
      </c>
    </row>
    <row r="77" spans="1:20" x14ac:dyDescent="0.25">
      <c r="A77" s="9" t="str">
        <f t="shared" si="4"/>
        <v>1</v>
      </c>
      <c r="B77" s="9" t="str">
        <f t="shared" si="5"/>
        <v>1</v>
      </c>
      <c r="C77" s="9" t="str">
        <f t="shared" si="6"/>
        <v>1</v>
      </c>
      <c r="D77" s="9" t="str">
        <f t="shared" si="7"/>
        <v>1</v>
      </c>
      <c r="E77" s="2" t="s">
        <v>167</v>
      </c>
      <c r="F77" s="2" t="s">
        <v>167</v>
      </c>
      <c r="G77" s="2" t="s">
        <v>167</v>
      </c>
      <c r="H77" s="2" t="s">
        <v>167</v>
      </c>
      <c r="I77" s="2" t="s">
        <v>167</v>
      </c>
      <c r="J77" s="2" t="s">
        <v>167</v>
      </c>
      <c r="K77" s="2" t="s">
        <v>167</v>
      </c>
      <c r="L77" s="2" t="s">
        <v>167</v>
      </c>
      <c r="M77" s="2" t="s">
        <v>167</v>
      </c>
      <c r="N77" s="2" t="s">
        <v>167</v>
      </c>
      <c r="O77" s="2" t="s">
        <v>167</v>
      </c>
      <c r="P77" s="2" t="s">
        <v>167</v>
      </c>
      <c r="Q77" s="2" t="s">
        <v>167</v>
      </c>
      <c r="R77" s="2" t="s">
        <v>167</v>
      </c>
      <c r="S77" s="2" t="s">
        <v>167</v>
      </c>
      <c r="T77" s="2" t="s">
        <v>167</v>
      </c>
    </row>
    <row r="78" spans="1:20" x14ac:dyDescent="0.25">
      <c r="A78" s="9" t="str">
        <f t="shared" si="4"/>
        <v>1</v>
      </c>
      <c r="B78" s="9" t="str">
        <f t="shared" si="5"/>
        <v>1</v>
      </c>
      <c r="C78" s="9" t="str">
        <f t="shared" si="6"/>
        <v>1</v>
      </c>
      <c r="D78" s="9" t="str">
        <f t="shared" si="7"/>
        <v>1</v>
      </c>
      <c r="E78" s="2" t="s">
        <v>167</v>
      </c>
      <c r="F78" s="2" t="s">
        <v>167</v>
      </c>
      <c r="G78" s="2" t="s">
        <v>167</v>
      </c>
      <c r="H78" s="2" t="s">
        <v>167</v>
      </c>
      <c r="I78" s="2" t="s">
        <v>167</v>
      </c>
      <c r="J78" s="2" t="s">
        <v>167</v>
      </c>
      <c r="K78" s="2" t="s">
        <v>167</v>
      </c>
      <c r="L78" s="2" t="s">
        <v>167</v>
      </c>
      <c r="M78" s="2" t="s">
        <v>167</v>
      </c>
      <c r="N78" s="2" t="s">
        <v>167</v>
      </c>
      <c r="O78" s="2" t="s">
        <v>167</v>
      </c>
      <c r="P78" s="2" t="s">
        <v>167</v>
      </c>
      <c r="Q78" s="2" t="s">
        <v>167</v>
      </c>
      <c r="R78" s="2" t="s">
        <v>167</v>
      </c>
      <c r="S78" s="2" t="s">
        <v>167</v>
      </c>
      <c r="T78" s="2" t="s">
        <v>167</v>
      </c>
    </row>
    <row r="79" spans="1:20" x14ac:dyDescent="0.25">
      <c r="A79" s="9" t="str">
        <f t="shared" si="4"/>
        <v>1</v>
      </c>
      <c r="B79" s="9" t="str">
        <f t="shared" si="5"/>
        <v>1</v>
      </c>
      <c r="C79" s="9" t="str">
        <f t="shared" si="6"/>
        <v>1</v>
      </c>
      <c r="D79" s="9" t="str">
        <f t="shared" si="7"/>
        <v>1</v>
      </c>
      <c r="E79" s="2" t="s">
        <v>167</v>
      </c>
      <c r="F79" s="2" t="s">
        <v>167</v>
      </c>
      <c r="G79" s="2" t="s">
        <v>167</v>
      </c>
      <c r="H79" s="2" t="s">
        <v>167</v>
      </c>
      <c r="I79" s="2" t="s">
        <v>167</v>
      </c>
      <c r="J79" s="2" t="s">
        <v>167</v>
      </c>
      <c r="K79" s="2" t="s">
        <v>167</v>
      </c>
      <c r="L79" s="2" t="s">
        <v>167</v>
      </c>
      <c r="M79" s="2" t="s">
        <v>167</v>
      </c>
      <c r="N79" s="2" t="s">
        <v>167</v>
      </c>
      <c r="O79" s="2" t="s">
        <v>167</v>
      </c>
      <c r="P79" s="2" t="s">
        <v>167</v>
      </c>
      <c r="Q79" s="2" t="s">
        <v>167</v>
      </c>
      <c r="R79" s="2" t="s">
        <v>167</v>
      </c>
      <c r="S79" s="2" t="s">
        <v>167</v>
      </c>
      <c r="T79" s="2" t="s">
        <v>167</v>
      </c>
    </row>
    <row r="80" spans="1:20" x14ac:dyDescent="0.25">
      <c r="A80" s="9" t="str">
        <f t="shared" si="4"/>
        <v>1</v>
      </c>
      <c r="B80" s="9" t="str">
        <f t="shared" si="5"/>
        <v>1</v>
      </c>
      <c r="C80" s="9" t="str">
        <f t="shared" si="6"/>
        <v>1</v>
      </c>
      <c r="D80" s="9" t="str">
        <f t="shared" si="7"/>
        <v>1</v>
      </c>
      <c r="E80" s="2" t="s">
        <v>167</v>
      </c>
      <c r="F80" s="2" t="s">
        <v>167</v>
      </c>
      <c r="G80" s="2" t="s">
        <v>167</v>
      </c>
      <c r="H80" s="2" t="s">
        <v>167</v>
      </c>
      <c r="I80" s="2" t="s">
        <v>167</v>
      </c>
      <c r="J80" s="2" t="s">
        <v>167</v>
      </c>
      <c r="K80" s="2" t="s">
        <v>167</v>
      </c>
      <c r="L80" s="2" t="s">
        <v>167</v>
      </c>
      <c r="M80" s="2" t="s">
        <v>167</v>
      </c>
      <c r="N80" s="2" t="s">
        <v>167</v>
      </c>
      <c r="O80" s="2" t="s">
        <v>167</v>
      </c>
      <c r="P80" s="2" t="s">
        <v>167</v>
      </c>
      <c r="Q80" s="2" t="s">
        <v>167</v>
      </c>
      <c r="R80" s="2" t="s">
        <v>167</v>
      </c>
      <c r="S80" s="2" t="s">
        <v>167</v>
      </c>
      <c r="T80" s="2" t="s">
        <v>167</v>
      </c>
    </row>
    <row r="81" spans="1:20" x14ac:dyDescent="0.25">
      <c r="A81" s="9" t="str">
        <f t="shared" si="4"/>
        <v>1</v>
      </c>
      <c r="B81" s="9" t="str">
        <f t="shared" si="5"/>
        <v>1</v>
      </c>
      <c r="C81" s="9" t="str">
        <f t="shared" si="6"/>
        <v>1</v>
      </c>
      <c r="D81" s="9" t="str">
        <f t="shared" si="7"/>
        <v>1</v>
      </c>
      <c r="E81" s="2" t="s">
        <v>167</v>
      </c>
      <c r="F81" s="2" t="s">
        <v>167</v>
      </c>
      <c r="G81" s="2" t="s">
        <v>167</v>
      </c>
      <c r="H81" s="2" t="s">
        <v>167</v>
      </c>
      <c r="I81" s="2" t="s">
        <v>167</v>
      </c>
      <c r="J81" s="2" t="s">
        <v>167</v>
      </c>
      <c r="K81" s="2" t="s">
        <v>167</v>
      </c>
      <c r="L81" s="2" t="s">
        <v>167</v>
      </c>
      <c r="M81" s="2" t="s">
        <v>167</v>
      </c>
      <c r="N81" s="2" t="s">
        <v>167</v>
      </c>
      <c r="O81" s="2" t="s">
        <v>167</v>
      </c>
      <c r="P81" s="2" t="s">
        <v>167</v>
      </c>
      <c r="Q81" s="2" t="s">
        <v>167</v>
      </c>
      <c r="R81" s="2" t="s">
        <v>167</v>
      </c>
      <c r="S81" s="2" t="s">
        <v>167</v>
      </c>
      <c r="T81" s="2" t="s">
        <v>167</v>
      </c>
    </row>
    <row r="82" spans="1:20" x14ac:dyDescent="0.25">
      <c r="A82" s="9" t="str">
        <f t="shared" si="4"/>
        <v>1</v>
      </c>
      <c r="B82" s="9" t="str">
        <f t="shared" si="5"/>
        <v>1</v>
      </c>
      <c r="C82" s="9" t="str">
        <f t="shared" si="6"/>
        <v>1</v>
      </c>
      <c r="D82" s="9" t="str">
        <f t="shared" si="7"/>
        <v>1</v>
      </c>
      <c r="E82" s="2" t="s">
        <v>167</v>
      </c>
      <c r="F82" s="2" t="s">
        <v>167</v>
      </c>
      <c r="G82" s="2" t="s">
        <v>167</v>
      </c>
      <c r="H82" s="2" t="s">
        <v>167</v>
      </c>
      <c r="I82" s="2" t="s">
        <v>167</v>
      </c>
      <c r="J82" s="2" t="s">
        <v>167</v>
      </c>
      <c r="K82" s="2" t="s">
        <v>167</v>
      </c>
      <c r="L82" s="2" t="s">
        <v>167</v>
      </c>
      <c r="M82" s="2" t="s">
        <v>167</v>
      </c>
      <c r="N82" s="2" t="s">
        <v>167</v>
      </c>
      <c r="O82" s="2" t="s">
        <v>167</v>
      </c>
      <c r="P82" s="2" t="s">
        <v>167</v>
      </c>
      <c r="Q82" s="2" t="s">
        <v>167</v>
      </c>
      <c r="R82" s="2" t="s">
        <v>167</v>
      </c>
      <c r="S82" s="2" t="s">
        <v>167</v>
      </c>
      <c r="T82" s="2" t="s">
        <v>167</v>
      </c>
    </row>
    <row r="83" spans="1:20" x14ac:dyDescent="0.25">
      <c r="A83" s="9" t="str">
        <f t="shared" si="4"/>
        <v>1</v>
      </c>
      <c r="B83" s="9" t="str">
        <f t="shared" si="5"/>
        <v>1</v>
      </c>
      <c r="C83" s="9" t="str">
        <f t="shared" si="6"/>
        <v>1</v>
      </c>
      <c r="D83" s="9" t="str">
        <f t="shared" si="7"/>
        <v>1</v>
      </c>
      <c r="E83" s="2" t="s">
        <v>167</v>
      </c>
      <c r="F83" s="2" t="s">
        <v>167</v>
      </c>
      <c r="G83" s="2" t="s">
        <v>167</v>
      </c>
      <c r="H83" s="2" t="s">
        <v>167</v>
      </c>
      <c r="I83" s="2" t="s">
        <v>167</v>
      </c>
      <c r="J83" s="2" t="s">
        <v>167</v>
      </c>
      <c r="K83" s="2" t="s">
        <v>167</v>
      </c>
      <c r="L83" s="2" t="s">
        <v>167</v>
      </c>
      <c r="M83" s="2" t="s">
        <v>167</v>
      </c>
      <c r="N83" s="2" t="s">
        <v>167</v>
      </c>
      <c r="O83" s="2" t="s">
        <v>167</v>
      </c>
      <c r="P83" s="2" t="s">
        <v>167</v>
      </c>
      <c r="Q83" s="2" t="s">
        <v>167</v>
      </c>
      <c r="R83" s="2" t="s">
        <v>167</v>
      </c>
      <c r="S83" s="2" t="s">
        <v>167</v>
      </c>
      <c r="T83" s="2" t="s">
        <v>167</v>
      </c>
    </row>
    <row r="84" spans="1:20" x14ac:dyDescent="0.25">
      <c r="A84" s="9" t="str">
        <f t="shared" si="4"/>
        <v>1</v>
      </c>
      <c r="B84" s="9" t="str">
        <f t="shared" si="5"/>
        <v>1</v>
      </c>
      <c r="C84" s="9" t="str">
        <f t="shared" si="6"/>
        <v>1</v>
      </c>
      <c r="D84" s="9" t="str">
        <f t="shared" si="7"/>
        <v>1</v>
      </c>
      <c r="E84" s="2" t="s">
        <v>167</v>
      </c>
      <c r="F84" s="2" t="s">
        <v>167</v>
      </c>
      <c r="G84" s="2" t="s">
        <v>167</v>
      </c>
      <c r="H84" s="2" t="s">
        <v>167</v>
      </c>
      <c r="I84" s="2" t="s">
        <v>167</v>
      </c>
      <c r="J84" s="2" t="s">
        <v>167</v>
      </c>
      <c r="K84" s="2" t="s">
        <v>167</v>
      </c>
      <c r="L84" s="2" t="s">
        <v>167</v>
      </c>
      <c r="M84" s="2" t="s">
        <v>167</v>
      </c>
      <c r="N84" s="2" t="s">
        <v>167</v>
      </c>
      <c r="O84" s="2" t="s">
        <v>167</v>
      </c>
      <c r="P84" s="2" t="s">
        <v>167</v>
      </c>
      <c r="Q84" s="2" t="s">
        <v>167</v>
      </c>
      <c r="R84" s="2" t="s">
        <v>167</v>
      </c>
      <c r="S84" s="2" t="s">
        <v>167</v>
      </c>
      <c r="T84" s="2" t="s">
        <v>167</v>
      </c>
    </row>
    <row r="85" spans="1:20" x14ac:dyDescent="0.25">
      <c r="A85" s="9" t="str">
        <f t="shared" si="4"/>
        <v>1</v>
      </c>
      <c r="B85" s="9" t="str">
        <f t="shared" si="5"/>
        <v>1</v>
      </c>
      <c r="C85" s="9" t="str">
        <f t="shared" si="6"/>
        <v>1</v>
      </c>
      <c r="D85" s="9" t="str">
        <f t="shared" si="7"/>
        <v>1</v>
      </c>
      <c r="E85" s="2" t="s">
        <v>167</v>
      </c>
      <c r="F85" s="2" t="s">
        <v>167</v>
      </c>
      <c r="G85" s="2" t="s">
        <v>167</v>
      </c>
      <c r="H85" s="2" t="s">
        <v>167</v>
      </c>
      <c r="I85" s="2" t="s">
        <v>167</v>
      </c>
      <c r="J85" s="2" t="s">
        <v>167</v>
      </c>
      <c r="K85" s="2" t="s">
        <v>167</v>
      </c>
      <c r="L85" s="2" t="s">
        <v>167</v>
      </c>
      <c r="M85" s="2" t="s">
        <v>167</v>
      </c>
      <c r="N85" s="2" t="s">
        <v>167</v>
      </c>
      <c r="O85" s="2" t="s">
        <v>167</v>
      </c>
      <c r="P85" s="2" t="s">
        <v>167</v>
      </c>
      <c r="Q85" s="2" t="s">
        <v>167</v>
      </c>
      <c r="R85" s="2" t="s">
        <v>167</v>
      </c>
      <c r="S85" s="2" t="s">
        <v>167</v>
      </c>
      <c r="T85" s="2" t="s">
        <v>167</v>
      </c>
    </row>
    <row r="86" spans="1:20" x14ac:dyDescent="0.25">
      <c r="A86" s="9" t="str">
        <f t="shared" si="4"/>
        <v>1</v>
      </c>
      <c r="B86" s="9" t="str">
        <f t="shared" si="5"/>
        <v>1</v>
      </c>
      <c r="C86" s="9" t="str">
        <f t="shared" si="6"/>
        <v>1</v>
      </c>
      <c r="D86" s="9" t="str">
        <f t="shared" si="7"/>
        <v>1</v>
      </c>
      <c r="E86" s="2" t="s">
        <v>167</v>
      </c>
      <c r="F86" s="2" t="s">
        <v>167</v>
      </c>
      <c r="G86" s="2" t="s">
        <v>167</v>
      </c>
      <c r="H86" s="2" t="s">
        <v>167</v>
      </c>
      <c r="I86" s="2" t="s">
        <v>167</v>
      </c>
      <c r="J86" s="2" t="s">
        <v>167</v>
      </c>
      <c r="K86" s="2" t="s">
        <v>167</v>
      </c>
      <c r="L86" s="2" t="s">
        <v>167</v>
      </c>
      <c r="M86" s="2" t="s">
        <v>167</v>
      </c>
      <c r="N86" s="2" t="s">
        <v>167</v>
      </c>
      <c r="O86" s="2" t="s">
        <v>167</v>
      </c>
      <c r="P86" s="2" t="s">
        <v>167</v>
      </c>
      <c r="Q86" s="2" t="s">
        <v>167</v>
      </c>
      <c r="R86" s="2" t="s">
        <v>167</v>
      </c>
      <c r="S86" s="2" t="s">
        <v>167</v>
      </c>
      <c r="T86" s="2" t="s">
        <v>167</v>
      </c>
    </row>
    <row r="87" spans="1:20" x14ac:dyDescent="0.25">
      <c r="A87" s="9" t="str">
        <f t="shared" si="4"/>
        <v>1</v>
      </c>
      <c r="B87" s="9" t="str">
        <f t="shared" si="5"/>
        <v>1</v>
      </c>
      <c r="C87" s="9" t="str">
        <f t="shared" si="6"/>
        <v>1</v>
      </c>
      <c r="D87" s="9" t="str">
        <f t="shared" si="7"/>
        <v>1</v>
      </c>
      <c r="E87" s="2" t="s">
        <v>167</v>
      </c>
      <c r="F87" s="2" t="s">
        <v>167</v>
      </c>
      <c r="G87" s="2" t="s">
        <v>167</v>
      </c>
      <c r="H87" s="2" t="s">
        <v>167</v>
      </c>
      <c r="I87" s="2" t="s">
        <v>167</v>
      </c>
      <c r="J87" s="2" t="s">
        <v>167</v>
      </c>
      <c r="K87" s="2" t="s">
        <v>167</v>
      </c>
      <c r="L87" s="2" t="s">
        <v>167</v>
      </c>
      <c r="M87" s="2" t="s">
        <v>167</v>
      </c>
      <c r="N87" s="2" t="s">
        <v>167</v>
      </c>
      <c r="O87" s="2" t="s">
        <v>167</v>
      </c>
      <c r="P87" s="2" t="s">
        <v>167</v>
      </c>
      <c r="Q87" s="2" t="s">
        <v>167</v>
      </c>
      <c r="R87" s="2" t="s">
        <v>167</v>
      </c>
      <c r="S87" s="2" t="s">
        <v>167</v>
      </c>
      <c r="T87" s="2" t="s">
        <v>167</v>
      </c>
    </row>
    <row r="88" spans="1:20" x14ac:dyDescent="0.25">
      <c r="A88" s="9" t="str">
        <f t="shared" si="4"/>
        <v>1</v>
      </c>
      <c r="B88" s="9" t="str">
        <f t="shared" si="5"/>
        <v>1</v>
      </c>
      <c r="C88" s="9" t="str">
        <f t="shared" si="6"/>
        <v>1</v>
      </c>
      <c r="D88" s="9" t="str">
        <f t="shared" si="7"/>
        <v>1</v>
      </c>
      <c r="E88" s="2" t="s">
        <v>167</v>
      </c>
      <c r="F88" s="2" t="s">
        <v>167</v>
      </c>
      <c r="G88" s="2" t="s">
        <v>167</v>
      </c>
      <c r="H88" s="2" t="s">
        <v>167</v>
      </c>
      <c r="I88" s="2" t="s">
        <v>167</v>
      </c>
      <c r="J88" s="2" t="s">
        <v>167</v>
      </c>
      <c r="K88" s="2" t="s">
        <v>167</v>
      </c>
      <c r="L88" s="2" t="s">
        <v>167</v>
      </c>
      <c r="M88" s="2" t="s">
        <v>167</v>
      </c>
      <c r="N88" s="2" t="s">
        <v>167</v>
      </c>
      <c r="O88" s="2" t="s">
        <v>167</v>
      </c>
      <c r="P88" s="2" t="s">
        <v>167</v>
      </c>
      <c r="Q88" s="2" t="s">
        <v>167</v>
      </c>
      <c r="R88" s="2" t="s">
        <v>167</v>
      </c>
      <c r="S88" s="2" t="s">
        <v>167</v>
      </c>
      <c r="T88" s="2" t="s">
        <v>167</v>
      </c>
    </row>
    <row r="89" spans="1:20" x14ac:dyDescent="0.25">
      <c r="A89" s="9" t="str">
        <f t="shared" si="4"/>
        <v>1</v>
      </c>
      <c r="B89" s="9" t="str">
        <f t="shared" si="5"/>
        <v>1</v>
      </c>
      <c r="C89" s="9" t="str">
        <f t="shared" si="6"/>
        <v>1</v>
      </c>
      <c r="D89" s="9" t="str">
        <f t="shared" si="7"/>
        <v>1</v>
      </c>
      <c r="E89" s="2" t="s">
        <v>167</v>
      </c>
      <c r="F89" s="2" t="s">
        <v>167</v>
      </c>
      <c r="G89" s="2" t="s">
        <v>167</v>
      </c>
      <c r="H89" s="2" t="s">
        <v>167</v>
      </c>
      <c r="I89" s="2" t="s">
        <v>167</v>
      </c>
      <c r="J89" s="2" t="s">
        <v>167</v>
      </c>
      <c r="K89" s="2" t="s">
        <v>167</v>
      </c>
      <c r="L89" s="2" t="s">
        <v>167</v>
      </c>
      <c r="M89" s="2" t="s">
        <v>167</v>
      </c>
      <c r="N89" s="2" t="s">
        <v>167</v>
      </c>
      <c r="O89" s="2" t="s">
        <v>167</v>
      </c>
      <c r="P89" s="2" t="s">
        <v>167</v>
      </c>
      <c r="Q89" s="2" t="s">
        <v>167</v>
      </c>
      <c r="R89" s="2" t="s">
        <v>167</v>
      </c>
      <c r="S89" s="2" t="s">
        <v>167</v>
      </c>
      <c r="T89" s="2" t="s">
        <v>167</v>
      </c>
    </row>
    <row r="90" spans="1:20" x14ac:dyDescent="0.25">
      <c r="A90" s="9" t="str">
        <f t="shared" si="4"/>
        <v>1</v>
      </c>
      <c r="B90" s="9" t="str">
        <f t="shared" si="5"/>
        <v>1</v>
      </c>
      <c r="C90" s="9" t="str">
        <f t="shared" si="6"/>
        <v>1</v>
      </c>
      <c r="D90" s="9" t="str">
        <f t="shared" si="7"/>
        <v>1</v>
      </c>
      <c r="E90" s="2" t="s">
        <v>167</v>
      </c>
      <c r="F90" s="2" t="s">
        <v>167</v>
      </c>
      <c r="G90" s="2" t="s">
        <v>167</v>
      </c>
      <c r="H90" s="2" t="s">
        <v>167</v>
      </c>
      <c r="I90" s="2" t="s">
        <v>167</v>
      </c>
      <c r="J90" s="2" t="s">
        <v>167</v>
      </c>
      <c r="K90" s="2" t="s">
        <v>167</v>
      </c>
      <c r="L90" s="2" t="s">
        <v>167</v>
      </c>
      <c r="M90" s="2" t="s">
        <v>167</v>
      </c>
      <c r="N90" s="2" t="s">
        <v>167</v>
      </c>
      <c r="O90" s="2" t="s">
        <v>167</v>
      </c>
      <c r="P90" s="2" t="s">
        <v>167</v>
      </c>
      <c r="Q90" s="2" t="s">
        <v>167</v>
      </c>
      <c r="R90" s="2" t="s">
        <v>167</v>
      </c>
      <c r="S90" s="2" t="s">
        <v>167</v>
      </c>
      <c r="T90" s="2" t="s">
        <v>167</v>
      </c>
    </row>
    <row r="91" spans="1:20" x14ac:dyDescent="0.25">
      <c r="A91" s="9" t="str">
        <f t="shared" si="4"/>
        <v>1</v>
      </c>
      <c r="B91" s="9" t="str">
        <f t="shared" si="5"/>
        <v>1</v>
      </c>
      <c r="C91" s="9" t="str">
        <f t="shared" si="6"/>
        <v>1</v>
      </c>
      <c r="D91" s="9" t="str">
        <f t="shared" si="7"/>
        <v>1</v>
      </c>
      <c r="E91" s="2" t="s">
        <v>167</v>
      </c>
      <c r="F91" s="2" t="s">
        <v>167</v>
      </c>
      <c r="G91" s="2" t="s">
        <v>167</v>
      </c>
      <c r="H91" s="2" t="s">
        <v>167</v>
      </c>
      <c r="I91" s="2" t="s">
        <v>167</v>
      </c>
      <c r="J91" s="2" t="s">
        <v>167</v>
      </c>
      <c r="K91" s="2" t="s">
        <v>167</v>
      </c>
      <c r="L91" s="2" t="s">
        <v>167</v>
      </c>
      <c r="M91" s="2" t="s">
        <v>167</v>
      </c>
      <c r="N91" s="2" t="s">
        <v>167</v>
      </c>
      <c r="O91" s="2" t="s">
        <v>167</v>
      </c>
      <c r="P91" s="2" t="s">
        <v>167</v>
      </c>
      <c r="Q91" s="2" t="s">
        <v>167</v>
      </c>
      <c r="R91" s="2" t="s">
        <v>167</v>
      </c>
      <c r="S91" s="2" t="s">
        <v>167</v>
      </c>
      <c r="T91" s="2" t="s">
        <v>167</v>
      </c>
    </row>
    <row r="92" spans="1:20" x14ac:dyDescent="0.25">
      <c r="A92" s="9" t="str">
        <f t="shared" si="4"/>
        <v>1</v>
      </c>
      <c r="B92" s="9" t="str">
        <f t="shared" si="5"/>
        <v>1</v>
      </c>
      <c r="C92" s="9" t="str">
        <f t="shared" si="6"/>
        <v>1</v>
      </c>
      <c r="D92" s="9" t="str">
        <f t="shared" si="7"/>
        <v>1</v>
      </c>
      <c r="E92" s="2" t="s">
        <v>167</v>
      </c>
      <c r="F92" s="2" t="s">
        <v>167</v>
      </c>
      <c r="G92" s="2" t="s">
        <v>167</v>
      </c>
      <c r="H92" s="2" t="s">
        <v>167</v>
      </c>
      <c r="I92" s="2" t="s">
        <v>167</v>
      </c>
      <c r="J92" s="2" t="s">
        <v>167</v>
      </c>
      <c r="K92" s="2" t="s">
        <v>167</v>
      </c>
      <c r="L92" s="2" t="s">
        <v>167</v>
      </c>
      <c r="M92" s="2" t="s">
        <v>167</v>
      </c>
      <c r="N92" s="2" t="s">
        <v>167</v>
      </c>
      <c r="O92" s="2" t="s">
        <v>167</v>
      </c>
      <c r="P92" s="2" t="s">
        <v>167</v>
      </c>
      <c r="Q92" s="2" t="s">
        <v>167</v>
      </c>
      <c r="R92" s="2" t="s">
        <v>167</v>
      </c>
      <c r="S92" s="2" t="s">
        <v>167</v>
      </c>
      <c r="T92" s="2" t="s">
        <v>167</v>
      </c>
    </row>
    <row r="93" spans="1:20" x14ac:dyDescent="0.25">
      <c r="A93" s="9" t="str">
        <f t="shared" si="4"/>
        <v>1</v>
      </c>
      <c r="B93" s="9" t="str">
        <f t="shared" si="5"/>
        <v>1</v>
      </c>
      <c r="C93" s="9" t="str">
        <f t="shared" si="6"/>
        <v>1</v>
      </c>
      <c r="D93" s="9" t="str">
        <f t="shared" si="7"/>
        <v>1</v>
      </c>
      <c r="E93" s="2" t="s">
        <v>167</v>
      </c>
      <c r="F93" s="2" t="s">
        <v>167</v>
      </c>
      <c r="G93" s="2" t="s">
        <v>167</v>
      </c>
      <c r="H93" s="2" t="s">
        <v>167</v>
      </c>
      <c r="I93" s="2" t="s">
        <v>167</v>
      </c>
      <c r="J93" s="2" t="s">
        <v>167</v>
      </c>
      <c r="K93" s="2" t="s">
        <v>167</v>
      </c>
      <c r="L93" s="2" t="s">
        <v>167</v>
      </c>
      <c r="M93" s="2" t="s">
        <v>167</v>
      </c>
      <c r="N93" s="2" t="s">
        <v>167</v>
      </c>
      <c r="O93" s="2" t="s">
        <v>167</v>
      </c>
      <c r="P93" s="2" t="s">
        <v>167</v>
      </c>
      <c r="Q93" s="2" t="s">
        <v>167</v>
      </c>
      <c r="R93" s="2" t="s">
        <v>167</v>
      </c>
      <c r="S93" s="2" t="s">
        <v>167</v>
      </c>
      <c r="T93" s="2" t="s">
        <v>167</v>
      </c>
    </row>
    <row r="94" spans="1:20" x14ac:dyDescent="0.25">
      <c r="A94" s="9" t="str">
        <f t="shared" si="4"/>
        <v>1</v>
      </c>
      <c r="B94" s="9" t="str">
        <f t="shared" si="5"/>
        <v>1</v>
      </c>
      <c r="C94" s="9" t="str">
        <f t="shared" si="6"/>
        <v>1</v>
      </c>
      <c r="D94" s="9" t="str">
        <f t="shared" si="7"/>
        <v>1</v>
      </c>
      <c r="E94" s="2" t="s">
        <v>167</v>
      </c>
      <c r="F94" s="2" t="s">
        <v>167</v>
      </c>
      <c r="G94" s="2" t="s">
        <v>167</v>
      </c>
      <c r="H94" s="2" t="s">
        <v>167</v>
      </c>
      <c r="I94" s="2" t="s">
        <v>167</v>
      </c>
      <c r="J94" s="2" t="s">
        <v>167</v>
      </c>
      <c r="K94" s="2" t="s">
        <v>167</v>
      </c>
      <c r="L94" s="2" t="s">
        <v>167</v>
      </c>
      <c r="M94" s="2" t="s">
        <v>167</v>
      </c>
      <c r="N94" s="2" t="s">
        <v>167</v>
      </c>
      <c r="O94" s="2" t="s">
        <v>167</v>
      </c>
      <c r="P94" s="2" t="s">
        <v>167</v>
      </c>
      <c r="Q94" s="2" t="s">
        <v>167</v>
      </c>
      <c r="R94" s="2" t="s">
        <v>167</v>
      </c>
      <c r="S94" s="2" t="s">
        <v>167</v>
      </c>
      <c r="T94" s="2" t="s">
        <v>167</v>
      </c>
    </row>
    <row r="95" spans="1:20" x14ac:dyDescent="0.25">
      <c r="A95" s="9" t="str">
        <f t="shared" si="4"/>
        <v>1</v>
      </c>
      <c r="B95" s="9" t="str">
        <f t="shared" si="5"/>
        <v>1</v>
      </c>
      <c r="C95" s="9" t="str">
        <f t="shared" si="6"/>
        <v>1</v>
      </c>
      <c r="D95" s="9" t="str">
        <f t="shared" si="7"/>
        <v>1</v>
      </c>
      <c r="E95" s="2" t="s">
        <v>167</v>
      </c>
      <c r="F95" s="2" t="s">
        <v>167</v>
      </c>
      <c r="G95" s="2" t="s">
        <v>167</v>
      </c>
      <c r="H95" s="2" t="s">
        <v>167</v>
      </c>
      <c r="I95" s="2" t="s">
        <v>167</v>
      </c>
      <c r="J95" s="2" t="s">
        <v>167</v>
      </c>
      <c r="K95" s="2" t="s">
        <v>167</v>
      </c>
      <c r="L95" s="2" t="s">
        <v>167</v>
      </c>
      <c r="M95" s="2" t="s">
        <v>167</v>
      </c>
      <c r="N95" s="2" t="s">
        <v>167</v>
      </c>
      <c r="O95" s="2" t="s">
        <v>167</v>
      </c>
      <c r="P95" s="2" t="s">
        <v>167</v>
      </c>
      <c r="Q95" s="2" t="s">
        <v>167</v>
      </c>
      <c r="R95" s="2" t="s">
        <v>167</v>
      </c>
      <c r="S95" s="2" t="s">
        <v>167</v>
      </c>
      <c r="T95" s="2" t="s">
        <v>167</v>
      </c>
    </row>
    <row r="96" spans="1:20" x14ac:dyDescent="0.25">
      <c r="A96" s="9" t="str">
        <f t="shared" si="4"/>
        <v>1</v>
      </c>
      <c r="B96" s="9" t="str">
        <f t="shared" si="5"/>
        <v>1</v>
      </c>
      <c r="C96" s="9" t="str">
        <f t="shared" si="6"/>
        <v>1</v>
      </c>
      <c r="D96" s="9" t="str">
        <f t="shared" si="7"/>
        <v>1</v>
      </c>
      <c r="E96" s="2" t="s">
        <v>167</v>
      </c>
      <c r="F96" s="2" t="s">
        <v>167</v>
      </c>
      <c r="G96" s="2" t="s">
        <v>167</v>
      </c>
      <c r="H96" s="2" t="s">
        <v>167</v>
      </c>
      <c r="I96" s="2" t="s">
        <v>167</v>
      </c>
      <c r="J96" s="2" t="s">
        <v>167</v>
      </c>
      <c r="K96" s="2" t="s">
        <v>167</v>
      </c>
      <c r="L96" s="2" t="s">
        <v>167</v>
      </c>
      <c r="M96" s="2" t="s">
        <v>167</v>
      </c>
      <c r="N96" s="2" t="s">
        <v>167</v>
      </c>
      <c r="O96" s="2" t="s">
        <v>167</v>
      </c>
      <c r="P96" s="2" t="s">
        <v>167</v>
      </c>
      <c r="Q96" s="2" t="s">
        <v>167</v>
      </c>
      <c r="R96" s="2" t="s">
        <v>167</v>
      </c>
      <c r="S96" s="2" t="s">
        <v>167</v>
      </c>
      <c r="T96" s="2" t="s">
        <v>167</v>
      </c>
    </row>
    <row r="97" spans="1:20" x14ac:dyDescent="0.25">
      <c r="A97" s="9" t="str">
        <f t="shared" si="4"/>
        <v>1</v>
      </c>
      <c r="B97" s="9" t="str">
        <f t="shared" si="5"/>
        <v>1</v>
      </c>
      <c r="C97" s="9" t="str">
        <f t="shared" si="6"/>
        <v>1</v>
      </c>
      <c r="D97" s="9" t="str">
        <f t="shared" si="7"/>
        <v>1</v>
      </c>
      <c r="E97" s="2" t="s">
        <v>167</v>
      </c>
      <c r="F97" s="2" t="s">
        <v>167</v>
      </c>
      <c r="G97" s="2" t="s">
        <v>167</v>
      </c>
      <c r="H97" s="2" t="s">
        <v>167</v>
      </c>
      <c r="I97" s="2" t="s">
        <v>167</v>
      </c>
      <c r="J97" s="2" t="s">
        <v>167</v>
      </c>
      <c r="K97" s="2" t="s">
        <v>167</v>
      </c>
      <c r="L97" s="2" t="s">
        <v>167</v>
      </c>
      <c r="M97" s="2" t="s">
        <v>167</v>
      </c>
      <c r="N97" s="2" t="s">
        <v>167</v>
      </c>
      <c r="O97" s="2" t="s">
        <v>167</v>
      </c>
      <c r="P97" s="2" t="s">
        <v>167</v>
      </c>
      <c r="Q97" s="2" t="s">
        <v>167</v>
      </c>
      <c r="R97" s="2" t="s">
        <v>167</v>
      </c>
      <c r="S97" s="2" t="s">
        <v>167</v>
      </c>
      <c r="T97" s="2" t="s">
        <v>167</v>
      </c>
    </row>
    <row r="98" spans="1:20" x14ac:dyDescent="0.25">
      <c r="A98" s="9" t="str">
        <f t="shared" si="4"/>
        <v>1</v>
      </c>
      <c r="B98" s="9" t="str">
        <f t="shared" si="5"/>
        <v>1</v>
      </c>
      <c r="C98" s="9" t="str">
        <f t="shared" si="6"/>
        <v>1</v>
      </c>
      <c r="D98" s="9" t="str">
        <f t="shared" si="7"/>
        <v>1</v>
      </c>
      <c r="E98" s="2" t="s">
        <v>167</v>
      </c>
      <c r="F98" s="2" t="s">
        <v>167</v>
      </c>
      <c r="G98" s="2" t="s">
        <v>167</v>
      </c>
      <c r="H98" s="2" t="s">
        <v>167</v>
      </c>
      <c r="I98" s="2" t="s">
        <v>167</v>
      </c>
      <c r="J98" s="2" t="s">
        <v>167</v>
      </c>
      <c r="K98" s="2" t="s">
        <v>167</v>
      </c>
      <c r="L98" s="2" t="s">
        <v>167</v>
      </c>
      <c r="M98" s="2" t="s">
        <v>167</v>
      </c>
      <c r="N98" s="2" t="s">
        <v>167</v>
      </c>
      <c r="O98" s="2" t="s">
        <v>167</v>
      </c>
      <c r="P98" s="2" t="s">
        <v>167</v>
      </c>
      <c r="Q98" s="2" t="s">
        <v>167</v>
      </c>
      <c r="R98" s="2" t="s">
        <v>167</v>
      </c>
      <c r="S98" s="2" t="s">
        <v>167</v>
      </c>
      <c r="T98" s="2" t="s">
        <v>167</v>
      </c>
    </row>
    <row r="99" spans="1:20" x14ac:dyDescent="0.25">
      <c r="A99" s="9" t="str">
        <f t="shared" si="4"/>
        <v>1</v>
      </c>
      <c r="B99" s="9" t="str">
        <f t="shared" si="5"/>
        <v>1</v>
      </c>
      <c r="C99" s="9" t="str">
        <f t="shared" si="6"/>
        <v>1</v>
      </c>
      <c r="D99" s="9" t="str">
        <f t="shared" si="7"/>
        <v>1</v>
      </c>
      <c r="E99" s="2" t="s">
        <v>167</v>
      </c>
      <c r="F99" s="2" t="s">
        <v>167</v>
      </c>
      <c r="G99" s="2" t="s">
        <v>167</v>
      </c>
      <c r="H99" s="2" t="s">
        <v>167</v>
      </c>
      <c r="I99" s="2" t="s">
        <v>167</v>
      </c>
      <c r="J99" s="2" t="s">
        <v>167</v>
      </c>
      <c r="K99" s="2" t="s">
        <v>167</v>
      </c>
      <c r="L99" s="2" t="s">
        <v>167</v>
      </c>
      <c r="M99" s="2" t="s">
        <v>167</v>
      </c>
      <c r="N99" s="2" t="s">
        <v>167</v>
      </c>
      <c r="O99" s="2" t="s">
        <v>167</v>
      </c>
      <c r="P99" s="2" t="s">
        <v>167</v>
      </c>
      <c r="Q99" s="2" t="s">
        <v>167</v>
      </c>
      <c r="R99" s="2" t="s">
        <v>167</v>
      </c>
      <c r="S99" s="2" t="s">
        <v>167</v>
      </c>
      <c r="T99" s="2" t="s">
        <v>167</v>
      </c>
    </row>
    <row r="100" spans="1:20" x14ac:dyDescent="0.25">
      <c r="A100" s="9" t="str">
        <f t="shared" si="4"/>
        <v>1</v>
      </c>
      <c r="B100" s="9" t="str">
        <f t="shared" si="5"/>
        <v>1</v>
      </c>
      <c r="C100" s="9" t="str">
        <f t="shared" si="6"/>
        <v>1</v>
      </c>
      <c r="D100" s="9" t="str">
        <f t="shared" si="7"/>
        <v>1</v>
      </c>
      <c r="E100" s="2" t="s">
        <v>167</v>
      </c>
      <c r="F100" s="2" t="s">
        <v>167</v>
      </c>
      <c r="G100" s="2" t="s">
        <v>167</v>
      </c>
      <c r="H100" s="2" t="s">
        <v>167</v>
      </c>
      <c r="I100" s="2" t="s">
        <v>167</v>
      </c>
      <c r="J100" s="2" t="s">
        <v>167</v>
      </c>
      <c r="K100" s="2" t="s">
        <v>167</v>
      </c>
      <c r="L100" s="2" t="s">
        <v>167</v>
      </c>
      <c r="M100" s="2" t="s">
        <v>167</v>
      </c>
      <c r="N100" s="2" t="s">
        <v>167</v>
      </c>
      <c r="O100" s="2" t="s">
        <v>167</v>
      </c>
      <c r="P100" s="2" t="s">
        <v>167</v>
      </c>
      <c r="Q100" s="2" t="s">
        <v>167</v>
      </c>
      <c r="R100" s="2" t="s">
        <v>167</v>
      </c>
      <c r="S100" s="2" t="s">
        <v>167</v>
      </c>
      <c r="T100" s="2" t="s">
        <v>167</v>
      </c>
    </row>
    <row r="101" spans="1:20" x14ac:dyDescent="0.25">
      <c r="A101" s="9" t="str">
        <f>CONCATENATE($E$101,Q101)</f>
        <v>2100</v>
      </c>
      <c r="B101" s="9" t="str">
        <f>CONCATENATE($E$101,H101)</f>
        <v>210</v>
      </c>
      <c r="C101" s="9" t="str">
        <f>CONCATENATE($E$101,K101)</f>
        <v>210</v>
      </c>
      <c r="D101" s="9" t="str">
        <f>CONCATENATE($E$101,N101)</f>
        <v>210</v>
      </c>
      <c r="E101" s="2">
        <v>2</v>
      </c>
      <c r="F101" s="2" t="s">
        <v>260</v>
      </c>
      <c r="G101" s="2" t="s">
        <v>167</v>
      </c>
      <c r="H101" s="2">
        <v>10</v>
      </c>
      <c r="I101" s="2" t="s">
        <v>261</v>
      </c>
      <c r="J101" s="2" t="s">
        <v>167</v>
      </c>
      <c r="K101" s="2">
        <v>10</v>
      </c>
      <c r="L101" s="2" t="s">
        <v>262</v>
      </c>
      <c r="M101" s="2" t="s">
        <v>167</v>
      </c>
      <c r="N101" s="2">
        <v>10</v>
      </c>
      <c r="O101" s="2" t="s">
        <v>262</v>
      </c>
      <c r="P101" s="2" t="s">
        <v>167</v>
      </c>
      <c r="Q101" s="2">
        <v>100</v>
      </c>
      <c r="R101" s="2" t="s">
        <v>263</v>
      </c>
      <c r="S101" s="2" t="s">
        <v>264</v>
      </c>
      <c r="T101" s="2" t="s">
        <v>265</v>
      </c>
    </row>
    <row r="102" spans="1:20" x14ac:dyDescent="0.25">
      <c r="A102" s="9" t="str">
        <f t="shared" ref="A102:A165" si="8">CONCATENATE($E$101,Q102)</f>
        <v>2101</v>
      </c>
      <c r="B102" s="9" t="str">
        <f t="shared" ref="B102:B165" si="9">CONCATENATE($E$101,H102)</f>
        <v>211</v>
      </c>
      <c r="C102" s="9" t="str">
        <f t="shared" ref="C102:C165" si="10">CONCATENATE($E$101,K102)</f>
        <v>220</v>
      </c>
      <c r="D102" s="9" t="str">
        <f t="shared" ref="D102:D165" si="11">CONCATENATE($E$101,N102)</f>
        <v>215</v>
      </c>
      <c r="E102" s="2" t="s">
        <v>167</v>
      </c>
      <c r="F102" s="2" t="s">
        <v>167</v>
      </c>
      <c r="G102" s="2" t="s">
        <v>167</v>
      </c>
      <c r="H102" s="2">
        <v>11</v>
      </c>
      <c r="I102" s="2" t="s">
        <v>266</v>
      </c>
      <c r="J102" s="2" t="s">
        <v>167</v>
      </c>
      <c r="K102" s="2">
        <v>20</v>
      </c>
      <c r="L102" s="2" t="s">
        <v>267</v>
      </c>
      <c r="M102" s="2" t="s">
        <v>167</v>
      </c>
      <c r="N102" s="2">
        <v>15</v>
      </c>
      <c r="O102" s="2" t="s">
        <v>268</v>
      </c>
      <c r="P102" s="2" t="s">
        <v>167</v>
      </c>
      <c r="Q102" s="2">
        <v>101</v>
      </c>
      <c r="R102" s="2" t="s">
        <v>269</v>
      </c>
      <c r="S102" s="2" t="s">
        <v>270</v>
      </c>
      <c r="T102" s="2" t="s">
        <v>271</v>
      </c>
    </row>
    <row r="103" spans="1:20" x14ac:dyDescent="0.25">
      <c r="A103" s="9" t="str">
        <f t="shared" si="8"/>
        <v>2103</v>
      </c>
      <c r="B103" s="9" t="str">
        <f t="shared" si="9"/>
        <v>212</v>
      </c>
      <c r="C103" s="9" t="str">
        <f t="shared" si="10"/>
        <v>230</v>
      </c>
      <c r="D103" s="9" t="str">
        <f t="shared" si="11"/>
        <v>220</v>
      </c>
      <c r="E103" s="2" t="s">
        <v>167</v>
      </c>
      <c r="F103" s="2" t="s">
        <v>167</v>
      </c>
      <c r="G103" s="2" t="s">
        <v>167</v>
      </c>
      <c r="H103" s="2">
        <v>12</v>
      </c>
      <c r="I103" s="2" t="s">
        <v>272</v>
      </c>
      <c r="J103" s="2" t="s">
        <v>167</v>
      </c>
      <c r="K103" s="2">
        <v>30</v>
      </c>
      <c r="L103" s="2" t="s">
        <v>273</v>
      </c>
      <c r="M103" s="2" t="s">
        <v>167</v>
      </c>
      <c r="N103" s="2">
        <v>20</v>
      </c>
      <c r="O103" s="2" t="s">
        <v>274</v>
      </c>
      <c r="P103" s="2" t="s">
        <v>167</v>
      </c>
      <c r="Q103" s="2">
        <v>103</v>
      </c>
      <c r="R103" s="2" t="s">
        <v>275</v>
      </c>
      <c r="S103" s="2" t="s">
        <v>276</v>
      </c>
      <c r="T103" s="2" t="s">
        <v>277</v>
      </c>
    </row>
    <row r="104" spans="1:20" x14ac:dyDescent="0.25">
      <c r="A104" s="9" t="str">
        <f t="shared" si="8"/>
        <v>2102</v>
      </c>
      <c r="B104" s="9" t="str">
        <f t="shared" si="9"/>
        <v>213</v>
      </c>
      <c r="C104" s="9" t="str">
        <f t="shared" si="10"/>
        <v>240</v>
      </c>
      <c r="D104" s="9" t="str">
        <f t="shared" si="11"/>
        <v>225</v>
      </c>
      <c r="E104" s="2" t="s">
        <v>167</v>
      </c>
      <c r="F104" s="2" t="s">
        <v>167</v>
      </c>
      <c r="G104" s="2" t="s">
        <v>167</v>
      </c>
      <c r="H104" s="2">
        <v>13</v>
      </c>
      <c r="I104" s="2" t="s">
        <v>278</v>
      </c>
      <c r="J104" s="2" t="s">
        <v>167</v>
      </c>
      <c r="K104" s="2">
        <v>40</v>
      </c>
      <c r="L104" s="2" t="s">
        <v>279</v>
      </c>
      <c r="M104" s="2" t="s">
        <v>167</v>
      </c>
      <c r="N104" s="2">
        <v>25</v>
      </c>
      <c r="O104" s="2" t="s">
        <v>280</v>
      </c>
      <c r="P104" s="2" t="s">
        <v>167</v>
      </c>
      <c r="Q104" s="2">
        <v>102</v>
      </c>
      <c r="R104" s="2" t="s">
        <v>281</v>
      </c>
      <c r="S104" s="2" t="s">
        <v>282</v>
      </c>
      <c r="T104" s="2" t="s">
        <v>172</v>
      </c>
    </row>
    <row r="105" spans="1:20" x14ac:dyDescent="0.25">
      <c r="A105" s="9" t="str">
        <f t="shared" si="8"/>
        <v>2150</v>
      </c>
      <c r="B105" s="9" t="str">
        <f t="shared" si="9"/>
        <v>214</v>
      </c>
      <c r="C105" s="9" t="str">
        <f t="shared" si="10"/>
        <v>250</v>
      </c>
      <c r="D105" s="9" t="str">
        <f t="shared" si="11"/>
        <v>230</v>
      </c>
      <c r="E105" s="2" t="s">
        <v>167</v>
      </c>
      <c r="F105" s="2" t="s">
        <v>167</v>
      </c>
      <c r="G105" s="2" t="s">
        <v>167</v>
      </c>
      <c r="H105" s="2">
        <v>14</v>
      </c>
      <c r="I105" s="2" t="s">
        <v>283</v>
      </c>
      <c r="J105" s="2" t="s">
        <v>167</v>
      </c>
      <c r="K105" s="2">
        <v>50</v>
      </c>
      <c r="L105" s="2" t="s">
        <v>188</v>
      </c>
      <c r="M105" s="2" t="s">
        <v>167</v>
      </c>
      <c r="N105" s="2">
        <v>30</v>
      </c>
      <c r="O105" s="2" t="s">
        <v>284</v>
      </c>
      <c r="P105" s="2" t="s">
        <v>167</v>
      </c>
      <c r="Q105" s="2">
        <v>150</v>
      </c>
      <c r="R105" s="2" t="s">
        <v>285</v>
      </c>
      <c r="S105" s="2" t="s">
        <v>286</v>
      </c>
      <c r="T105" s="2" t="s">
        <v>287</v>
      </c>
    </row>
    <row r="106" spans="1:20" x14ac:dyDescent="0.25">
      <c r="A106" s="9" t="str">
        <f t="shared" si="8"/>
        <v>2151</v>
      </c>
      <c r="B106" s="9" t="str">
        <f t="shared" si="9"/>
        <v>215</v>
      </c>
      <c r="C106" s="9" t="str">
        <f t="shared" si="10"/>
        <v>260</v>
      </c>
      <c r="D106" s="9" t="str">
        <f t="shared" si="11"/>
        <v>235</v>
      </c>
      <c r="E106" s="2" t="s">
        <v>167</v>
      </c>
      <c r="F106" s="2" t="s">
        <v>167</v>
      </c>
      <c r="G106" s="2" t="s">
        <v>167</v>
      </c>
      <c r="H106" s="2">
        <v>15</v>
      </c>
      <c r="I106" s="2" t="s">
        <v>288</v>
      </c>
      <c r="J106" s="2" t="s">
        <v>167</v>
      </c>
      <c r="K106" s="2">
        <v>60</v>
      </c>
      <c r="L106" s="2" t="s">
        <v>289</v>
      </c>
      <c r="M106" s="2" t="s">
        <v>167</v>
      </c>
      <c r="N106" s="2">
        <v>35</v>
      </c>
      <c r="O106" s="2" t="s">
        <v>290</v>
      </c>
      <c r="P106" s="2" t="s">
        <v>167</v>
      </c>
      <c r="Q106" s="2">
        <v>151</v>
      </c>
      <c r="R106" s="2" t="s">
        <v>291</v>
      </c>
      <c r="S106" s="2" t="s">
        <v>292</v>
      </c>
      <c r="T106" s="2" t="s">
        <v>293</v>
      </c>
    </row>
    <row r="107" spans="1:20" x14ac:dyDescent="0.25">
      <c r="A107" s="9" t="str">
        <f t="shared" si="8"/>
        <v>2153</v>
      </c>
      <c r="B107" s="9" t="str">
        <f t="shared" si="9"/>
        <v>220</v>
      </c>
      <c r="C107" s="9" t="str">
        <f t="shared" si="10"/>
        <v>299</v>
      </c>
      <c r="D107" s="9" t="str">
        <f t="shared" si="11"/>
        <v>240</v>
      </c>
      <c r="E107" s="2" t="s">
        <v>167</v>
      </c>
      <c r="F107" s="2" t="s">
        <v>167</v>
      </c>
      <c r="G107" s="2" t="s">
        <v>167</v>
      </c>
      <c r="H107" s="2">
        <v>20</v>
      </c>
      <c r="I107" s="2" t="s">
        <v>294</v>
      </c>
      <c r="J107" s="2" t="s">
        <v>167</v>
      </c>
      <c r="K107" s="2">
        <v>99</v>
      </c>
      <c r="L107" s="2" t="s">
        <v>295</v>
      </c>
      <c r="M107" s="2" t="s">
        <v>167</v>
      </c>
      <c r="N107" s="2">
        <v>40</v>
      </c>
      <c r="O107" s="2" t="s">
        <v>296</v>
      </c>
      <c r="P107" s="2" t="s">
        <v>167</v>
      </c>
      <c r="Q107" s="2">
        <v>153</v>
      </c>
      <c r="R107" s="2" t="s">
        <v>297</v>
      </c>
      <c r="S107" s="2" t="s">
        <v>298</v>
      </c>
      <c r="T107" s="2" t="s">
        <v>299</v>
      </c>
    </row>
    <row r="108" spans="1:20" x14ac:dyDescent="0.25">
      <c r="A108" s="9" t="str">
        <f t="shared" si="8"/>
        <v>2152</v>
      </c>
      <c r="B108" s="9" t="str">
        <f t="shared" si="9"/>
        <v>221</v>
      </c>
      <c r="C108" s="9" t="str">
        <f t="shared" si="10"/>
        <v>2</v>
      </c>
      <c r="D108" s="9" t="str">
        <f t="shared" si="11"/>
        <v>250</v>
      </c>
      <c r="E108" s="2" t="s">
        <v>167</v>
      </c>
      <c r="F108" s="2" t="s">
        <v>167</v>
      </c>
      <c r="G108" s="2" t="s">
        <v>167</v>
      </c>
      <c r="H108" s="2">
        <v>21</v>
      </c>
      <c r="I108" s="2" t="s">
        <v>300</v>
      </c>
      <c r="J108" s="2" t="s">
        <v>167</v>
      </c>
      <c r="K108" s="2" t="s">
        <v>167</v>
      </c>
      <c r="L108" s="2" t="s">
        <v>167</v>
      </c>
      <c r="M108" s="2" t="s">
        <v>167</v>
      </c>
      <c r="N108" s="2">
        <v>50</v>
      </c>
      <c r="O108" s="2" t="s">
        <v>188</v>
      </c>
      <c r="P108" s="2" t="s">
        <v>167</v>
      </c>
      <c r="Q108" s="2">
        <v>152</v>
      </c>
      <c r="R108" s="2" t="s">
        <v>199</v>
      </c>
      <c r="S108" s="2" t="s">
        <v>301</v>
      </c>
      <c r="T108" s="2" t="s">
        <v>172</v>
      </c>
    </row>
    <row r="109" spans="1:20" x14ac:dyDescent="0.25">
      <c r="A109" s="9" t="str">
        <f t="shared" si="8"/>
        <v>2200</v>
      </c>
      <c r="B109" s="9" t="str">
        <f t="shared" si="9"/>
        <v>230</v>
      </c>
      <c r="C109" s="9" t="str">
        <f t="shared" si="10"/>
        <v>2</v>
      </c>
      <c r="D109" s="9" t="str">
        <f t="shared" si="11"/>
        <v>260</v>
      </c>
      <c r="E109" s="2" t="s">
        <v>167</v>
      </c>
      <c r="F109" s="2" t="s">
        <v>167</v>
      </c>
      <c r="G109" s="2" t="s">
        <v>167</v>
      </c>
      <c r="H109" s="2">
        <v>30</v>
      </c>
      <c r="I109" s="2" t="s">
        <v>302</v>
      </c>
      <c r="J109" s="2" t="s">
        <v>167</v>
      </c>
      <c r="K109" s="2" t="s">
        <v>167</v>
      </c>
      <c r="L109" s="2" t="s">
        <v>167</v>
      </c>
      <c r="M109" s="2" t="s">
        <v>167</v>
      </c>
      <c r="N109" s="2">
        <v>60</v>
      </c>
      <c r="O109" s="2" t="s">
        <v>303</v>
      </c>
      <c r="P109" s="2" t="s">
        <v>167</v>
      </c>
      <c r="Q109" s="2">
        <v>200</v>
      </c>
      <c r="R109" s="2" t="s">
        <v>304</v>
      </c>
      <c r="S109" s="2" t="s">
        <v>305</v>
      </c>
      <c r="T109" s="2" t="s">
        <v>306</v>
      </c>
    </row>
    <row r="110" spans="1:20" x14ac:dyDescent="0.25">
      <c r="A110" s="9" t="str">
        <f t="shared" si="8"/>
        <v>2201</v>
      </c>
      <c r="B110" s="9" t="str">
        <f t="shared" si="9"/>
        <v>231</v>
      </c>
      <c r="C110" s="9" t="str">
        <f t="shared" si="10"/>
        <v>2</v>
      </c>
      <c r="D110" s="9" t="str">
        <f t="shared" si="11"/>
        <v>261</v>
      </c>
      <c r="E110" s="2" t="s">
        <v>167</v>
      </c>
      <c r="F110" s="2" t="s">
        <v>167</v>
      </c>
      <c r="G110" s="2" t="s">
        <v>167</v>
      </c>
      <c r="H110" s="2">
        <v>31</v>
      </c>
      <c r="I110" s="2" t="s">
        <v>307</v>
      </c>
      <c r="J110" s="2" t="s">
        <v>167</v>
      </c>
      <c r="K110" s="2" t="s">
        <v>167</v>
      </c>
      <c r="L110" s="2" t="s">
        <v>167</v>
      </c>
      <c r="M110" s="2" t="s">
        <v>167</v>
      </c>
      <c r="N110" s="2">
        <v>61</v>
      </c>
      <c r="O110" s="2" t="s">
        <v>308</v>
      </c>
      <c r="P110" s="2" t="s">
        <v>167</v>
      </c>
      <c r="Q110" s="2">
        <v>201</v>
      </c>
      <c r="R110" s="2" t="s">
        <v>309</v>
      </c>
      <c r="S110" s="2" t="s">
        <v>310</v>
      </c>
      <c r="T110" s="2" t="s">
        <v>311</v>
      </c>
    </row>
    <row r="111" spans="1:20" x14ac:dyDescent="0.25">
      <c r="A111" s="9" t="str">
        <f t="shared" si="8"/>
        <v>2202</v>
      </c>
      <c r="B111" s="9" t="str">
        <f t="shared" si="9"/>
        <v>232</v>
      </c>
      <c r="C111" s="9" t="str">
        <f t="shared" si="10"/>
        <v>2</v>
      </c>
      <c r="D111" s="9" t="str">
        <f t="shared" si="11"/>
        <v>299</v>
      </c>
      <c r="E111" s="2" t="s">
        <v>167</v>
      </c>
      <c r="F111" s="2" t="s">
        <v>167</v>
      </c>
      <c r="G111" s="2" t="s">
        <v>167</v>
      </c>
      <c r="H111" s="2">
        <v>32</v>
      </c>
      <c r="I111" s="2" t="s">
        <v>312</v>
      </c>
      <c r="J111" s="2" t="s">
        <v>167</v>
      </c>
      <c r="K111" s="2" t="s">
        <v>167</v>
      </c>
      <c r="L111" s="2" t="s">
        <v>167</v>
      </c>
      <c r="M111" s="2" t="s">
        <v>167</v>
      </c>
      <c r="N111" s="2">
        <v>99</v>
      </c>
      <c r="O111" s="2" t="s">
        <v>295</v>
      </c>
      <c r="P111" s="2" t="s">
        <v>167</v>
      </c>
      <c r="Q111" s="2">
        <v>202</v>
      </c>
      <c r="R111" s="2" t="s">
        <v>313</v>
      </c>
      <c r="S111" s="2" t="s">
        <v>314</v>
      </c>
      <c r="T111" s="2" t="s">
        <v>315</v>
      </c>
    </row>
    <row r="112" spans="1:20" x14ac:dyDescent="0.25">
      <c r="A112" s="9" t="str">
        <f t="shared" si="8"/>
        <v>2203</v>
      </c>
      <c r="B112" s="9" t="str">
        <f t="shared" si="9"/>
        <v>233</v>
      </c>
      <c r="C112" s="9" t="str">
        <f t="shared" si="10"/>
        <v>2</v>
      </c>
      <c r="D112" s="9" t="str">
        <f t="shared" si="11"/>
        <v>2</v>
      </c>
      <c r="E112" s="2" t="s">
        <v>167</v>
      </c>
      <c r="F112" s="2" t="s">
        <v>167</v>
      </c>
      <c r="G112" s="2" t="s">
        <v>167</v>
      </c>
      <c r="H112" s="2">
        <v>33</v>
      </c>
      <c r="I112" s="2" t="s">
        <v>316</v>
      </c>
      <c r="J112" s="2" t="s">
        <v>167</v>
      </c>
      <c r="K112" s="2" t="s">
        <v>167</v>
      </c>
      <c r="L112" s="2" t="s">
        <v>167</v>
      </c>
      <c r="M112" s="2" t="s">
        <v>167</v>
      </c>
      <c r="N112" s="2" t="s">
        <v>167</v>
      </c>
      <c r="O112" s="2" t="s">
        <v>167</v>
      </c>
      <c r="P112" s="2" t="s">
        <v>167</v>
      </c>
      <c r="Q112" s="2">
        <v>203</v>
      </c>
      <c r="R112" s="2" t="s">
        <v>317</v>
      </c>
      <c r="S112" s="2" t="s">
        <v>318</v>
      </c>
      <c r="T112" s="2" t="s">
        <v>319</v>
      </c>
    </row>
    <row r="113" spans="1:20" x14ac:dyDescent="0.25">
      <c r="A113" s="9" t="str">
        <f t="shared" si="8"/>
        <v>2210</v>
      </c>
      <c r="B113" s="9" t="str">
        <f t="shared" si="9"/>
        <v>240</v>
      </c>
      <c r="C113" s="9" t="str">
        <f t="shared" si="10"/>
        <v>2</v>
      </c>
      <c r="D113" s="9" t="str">
        <f t="shared" si="11"/>
        <v>2</v>
      </c>
      <c r="E113" s="2" t="s">
        <v>167</v>
      </c>
      <c r="F113" s="2" t="s">
        <v>167</v>
      </c>
      <c r="G113" s="2" t="s">
        <v>167</v>
      </c>
      <c r="H113" s="2">
        <v>40</v>
      </c>
      <c r="I113" s="2" t="s">
        <v>290</v>
      </c>
      <c r="J113" s="2" t="s">
        <v>167</v>
      </c>
      <c r="K113" s="2" t="s">
        <v>167</v>
      </c>
      <c r="L113" s="2" t="s">
        <v>167</v>
      </c>
      <c r="M113" s="2" t="s">
        <v>167</v>
      </c>
      <c r="N113" s="2" t="s">
        <v>167</v>
      </c>
      <c r="O113" s="2" t="s">
        <v>167</v>
      </c>
      <c r="P113" s="2" t="s">
        <v>167</v>
      </c>
      <c r="Q113" s="2">
        <v>210</v>
      </c>
      <c r="R113" s="2" t="s">
        <v>320</v>
      </c>
      <c r="S113" s="2" t="s">
        <v>321</v>
      </c>
      <c r="T113" s="2" t="s">
        <v>322</v>
      </c>
    </row>
    <row r="114" spans="1:20" x14ac:dyDescent="0.25">
      <c r="A114" s="9" t="str">
        <f t="shared" si="8"/>
        <v>2211</v>
      </c>
      <c r="B114" s="9" t="str">
        <f t="shared" si="9"/>
        <v>250</v>
      </c>
      <c r="C114" s="9" t="str">
        <f t="shared" si="10"/>
        <v>2</v>
      </c>
      <c r="D114" s="9" t="str">
        <f t="shared" si="11"/>
        <v>2</v>
      </c>
      <c r="E114" s="2" t="s">
        <v>167</v>
      </c>
      <c r="F114" s="2" t="s">
        <v>167</v>
      </c>
      <c r="G114" s="2" t="s">
        <v>167</v>
      </c>
      <c r="H114" s="2">
        <v>50</v>
      </c>
      <c r="I114" s="2" t="s">
        <v>323</v>
      </c>
      <c r="J114" s="2" t="s">
        <v>167</v>
      </c>
      <c r="K114" s="2" t="s">
        <v>167</v>
      </c>
      <c r="L114" s="2" t="s">
        <v>167</v>
      </c>
      <c r="M114" s="2" t="s">
        <v>167</v>
      </c>
      <c r="N114" s="2" t="s">
        <v>167</v>
      </c>
      <c r="O114" s="2" t="s">
        <v>167</v>
      </c>
      <c r="P114" s="2" t="s">
        <v>167</v>
      </c>
      <c r="Q114" s="2">
        <v>211</v>
      </c>
      <c r="R114" s="2" t="s">
        <v>324</v>
      </c>
      <c r="S114" s="2" t="s">
        <v>325</v>
      </c>
      <c r="T114" s="2" t="s">
        <v>326</v>
      </c>
    </row>
    <row r="115" spans="1:20" x14ac:dyDescent="0.25">
      <c r="A115" s="9" t="str">
        <f t="shared" si="8"/>
        <v>2204</v>
      </c>
      <c r="B115" s="9" t="str">
        <f t="shared" si="9"/>
        <v>260</v>
      </c>
      <c r="C115" s="9" t="str">
        <f t="shared" si="10"/>
        <v>2</v>
      </c>
      <c r="D115" s="9" t="str">
        <f t="shared" si="11"/>
        <v>2</v>
      </c>
      <c r="E115" s="2" t="s">
        <v>167</v>
      </c>
      <c r="F115" s="2" t="s">
        <v>167</v>
      </c>
      <c r="G115" s="2" t="s">
        <v>167</v>
      </c>
      <c r="H115" s="2">
        <v>60</v>
      </c>
      <c r="I115" s="2" t="s">
        <v>289</v>
      </c>
      <c r="J115" s="2" t="s">
        <v>167</v>
      </c>
      <c r="K115" s="2" t="s">
        <v>167</v>
      </c>
      <c r="L115" s="2" t="s">
        <v>167</v>
      </c>
      <c r="M115" s="2" t="s">
        <v>167</v>
      </c>
      <c r="N115" s="2" t="s">
        <v>167</v>
      </c>
      <c r="O115" s="2" t="s">
        <v>167</v>
      </c>
      <c r="P115" s="2" t="s">
        <v>167</v>
      </c>
      <c r="Q115" s="2">
        <v>204</v>
      </c>
      <c r="R115" s="2" t="s">
        <v>327</v>
      </c>
      <c r="S115" s="2" t="s">
        <v>328</v>
      </c>
      <c r="T115" s="2" t="s">
        <v>172</v>
      </c>
    </row>
    <row r="116" spans="1:20" x14ac:dyDescent="0.25">
      <c r="A116" s="9" t="str">
        <f t="shared" si="8"/>
        <v>2205</v>
      </c>
      <c r="B116" s="9" t="str">
        <f t="shared" si="9"/>
        <v>299</v>
      </c>
      <c r="C116" s="9" t="str">
        <f t="shared" si="10"/>
        <v>2</v>
      </c>
      <c r="D116" s="9" t="str">
        <f t="shared" si="11"/>
        <v>2</v>
      </c>
      <c r="E116" s="2" t="s">
        <v>167</v>
      </c>
      <c r="F116" s="2" t="s">
        <v>167</v>
      </c>
      <c r="G116" s="2" t="s">
        <v>167</v>
      </c>
      <c r="H116" s="2">
        <v>99</v>
      </c>
      <c r="I116" s="2" t="s">
        <v>295</v>
      </c>
      <c r="J116" s="2" t="s">
        <v>167</v>
      </c>
      <c r="K116" s="2" t="s">
        <v>167</v>
      </c>
      <c r="L116" s="2" t="s">
        <v>167</v>
      </c>
      <c r="M116" s="2" t="s">
        <v>167</v>
      </c>
      <c r="N116" s="2" t="s">
        <v>167</v>
      </c>
      <c r="O116" s="2" t="s">
        <v>167</v>
      </c>
      <c r="P116" s="2" t="s">
        <v>167</v>
      </c>
      <c r="Q116" s="2">
        <v>205</v>
      </c>
      <c r="R116" s="2" t="s">
        <v>329</v>
      </c>
      <c r="S116" s="2" t="s">
        <v>330</v>
      </c>
      <c r="T116" s="2" t="s">
        <v>331</v>
      </c>
    </row>
    <row r="117" spans="1:20" x14ac:dyDescent="0.25">
      <c r="A117" s="9" t="str">
        <f t="shared" si="8"/>
        <v>2206</v>
      </c>
      <c r="B117" s="9" t="str">
        <f t="shared" si="9"/>
        <v>2</v>
      </c>
      <c r="C117" s="9" t="str">
        <f t="shared" si="10"/>
        <v>2</v>
      </c>
      <c r="D117" s="9" t="str">
        <f t="shared" si="11"/>
        <v>2</v>
      </c>
      <c r="E117" s="2" t="s">
        <v>167</v>
      </c>
      <c r="F117" s="2" t="s">
        <v>167</v>
      </c>
      <c r="G117" s="2" t="s">
        <v>167</v>
      </c>
      <c r="H117" s="2" t="s">
        <v>167</v>
      </c>
      <c r="I117" s="2" t="s">
        <v>167</v>
      </c>
      <c r="J117" s="2" t="s">
        <v>167</v>
      </c>
      <c r="K117" s="2" t="s">
        <v>167</v>
      </c>
      <c r="L117" s="2" t="s">
        <v>167</v>
      </c>
      <c r="M117" s="2" t="s">
        <v>167</v>
      </c>
      <c r="N117" s="2" t="s">
        <v>167</v>
      </c>
      <c r="O117" s="2" t="s">
        <v>167</v>
      </c>
      <c r="P117" s="2" t="s">
        <v>167</v>
      </c>
      <c r="Q117" s="2">
        <v>206</v>
      </c>
      <c r="R117" s="2" t="s">
        <v>332</v>
      </c>
      <c r="S117" s="2" t="s">
        <v>333</v>
      </c>
      <c r="T117" s="2" t="s">
        <v>334</v>
      </c>
    </row>
    <row r="118" spans="1:20" x14ac:dyDescent="0.25">
      <c r="A118" s="9" t="str">
        <f t="shared" si="8"/>
        <v>2207</v>
      </c>
      <c r="B118" s="9" t="str">
        <f t="shared" si="9"/>
        <v>2</v>
      </c>
      <c r="C118" s="9" t="str">
        <f t="shared" si="10"/>
        <v>2</v>
      </c>
      <c r="D118" s="9" t="str">
        <f t="shared" si="11"/>
        <v>2</v>
      </c>
      <c r="E118" s="2" t="s">
        <v>167</v>
      </c>
      <c r="F118" s="2" t="s">
        <v>167</v>
      </c>
      <c r="G118" s="2" t="s">
        <v>167</v>
      </c>
      <c r="H118" s="2" t="s">
        <v>167</v>
      </c>
      <c r="I118" s="2" t="s">
        <v>167</v>
      </c>
      <c r="J118" s="2" t="s">
        <v>167</v>
      </c>
      <c r="K118" s="2" t="s">
        <v>167</v>
      </c>
      <c r="L118" s="2" t="s">
        <v>167</v>
      </c>
      <c r="M118" s="2" t="s">
        <v>167</v>
      </c>
      <c r="N118" s="2" t="s">
        <v>167</v>
      </c>
      <c r="O118" s="2" t="s">
        <v>167</v>
      </c>
      <c r="P118" s="2" t="s">
        <v>167</v>
      </c>
      <c r="Q118" s="2">
        <v>207</v>
      </c>
      <c r="R118" s="2" t="s">
        <v>335</v>
      </c>
      <c r="S118" s="2" t="s">
        <v>336</v>
      </c>
      <c r="T118" s="2" t="s">
        <v>337</v>
      </c>
    </row>
    <row r="119" spans="1:20" x14ac:dyDescent="0.25">
      <c r="A119" s="9" t="str">
        <f t="shared" si="8"/>
        <v>2208</v>
      </c>
      <c r="B119" s="9" t="str">
        <f t="shared" si="9"/>
        <v>2</v>
      </c>
      <c r="C119" s="9" t="str">
        <f t="shared" si="10"/>
        <v>2</v>
      </c>
      <c r="D119" s="9" t="str">
        <f t="shared" si="11"/>
        <v>2</v>
      </c>
      <c r="E119" s="2" t="s">
        <v>167</v>
      </c>
      <c r="F119" s="2" t="s">
        <v>167</v>
      </c>
      <c r="G119" s="2" t="s">
        <v>167</v>
      </c>
      <c r="H119" s="2" t="s">
        <v>167</v>
      </c>
      <c r="I119" s="2" t="s">
        <v>167</v>
      </c>
      <c r="J119" s="2" t="s">
        <v>167</v>
      </c>
      <c r="K119" s="2" t="s">
        <v>167</v>
      </c>
      <c r="L119" s="2" t="s">
        <v>167</v>
      </c>
      <c r="M119" s="2" t="s">
        <v>167</v>
      </c>
      <c r="N119" s="2" t="s">
        <v>167</v>
      </c>
      <c r="O119" s="2" t="s">
        <v>167</v>
      </c>
      <c r="P119" s="2" t="s">
        <v>167</v>
      </c>
      <c r="Q119" s="2">
        <v>208</v>
      </c>
      <c r="R119" s="2" t="s">
        <v>338</v>
      </c>
      <c r="S119" s="2" t="s">
        <v>339</v>
      </c>
      <c r="T119" s="2" t="s">
        <v>340</v>
      </c>
    </row>
    <row r="120" spans="1:20" x14ac:dyDescent="0.25">
      <c r="A120" s="9" t="str">
        <f t="shared" si="8"/>
        <v>2212</v>
      </c>
      <c r="B120" s="9" t="str">
        <f t="shared" si="9"/>
        <v>2</v>
      </c>
      <c r="C120" s="9" t="str">
        <f t="shared" si="10"/>
        <v>2</v>
      </c>
      <c r="D120" s="9" t="str">
        <f t="shared" si="11"/>
        <v>2</v>
      </c>
      <c r="E120" s="2" t="s">
        <v>167</v>
      </c>
      <c r="F120" s="2" t="s">
        <v>167</v>
      </c>
      <c r="G120" s="2" t="s">
        <v>167</v>
      </c>
      <c r="H120" s="2" t="s">
        <v>167</v>
      </c>
      <c r="I120" s="2" t="s">
        <v>167</v>
      </c>
      <c r="J120" s="2" t="s">
        <v>167</v>
      </c>
      <c r="K120" s="2" t="s">
        <v>167</v>
      </c>
      <c r="L120" s="2" t="s">
        <v>167</v>
      </c>
      <c r="M120" s="2" t="s">
        <v>167</v>
      </c>
      <c r="N120" s="2" t="s">
        <v>167</v>
      </c>
      <c r="O120" s="2" t="s">
        <v>167</v>
      </c>
      <c r="P120" s="2" t="s">
        <v>167</v>
      </c>
      <c r="Q120" s="2">
        <v>212</v>
      </c>
      <c r="R120" s="2" t="s">
        <v>341</v>
      </c>
      <c r="S120" s="2" t="s">
        <v>342</v>
      </c>
      <c r="T120" s="2" t="s">
        <v>343</v>
      </c>
    </row>
    <row r="121" spans="1:20" x14ac:dyDescent="0.25">
      <c r="A121" s="9" t="str">
        <f t="shared" si="8"/>
        <v>2213</v>
      </c>
      <c r="B121" s="9" t="str">
        <f t="shared" si="9"/>
        <v>2</v>
      </c>
      <c r="C121" s="9" t="str">
        <f t="shared" si="10"/>
        <v>2</v>
      </c>
      <c r="D121" s="9" t="str">
        <f t="shared" si="11"/>
        <v>2</v>
      </c>
      <c r="E121" s="2" t="s">
        <v>167</v>
      </c>
      <c r="F121" s="2" t="s">
        <v>167</v>
      </c>
      <c r="G121" s="2" t="s">
        <v>167</v>
      </c>
      <c r="H121" s="2" t="s">
        <v>167</v>
      </c>
      <c r="I121" s="2" t="s">
        <v>167</v>
      </c>
      <c r="J121" s="2" t="s">
        <v>167</v>
      </c>
      <c r="K121" s="2" t="s">
        <v>167</v>
      </c>
      <c r="L121" s="2" t="s">
        <v>167</v>
      </c>
      <c r="M121" s="2" t="s">
        <v>167</v>
      </c>
      <c r="N121" s="2" t="s">
        <v>167</v>
      </c>
      <c r="O121" s="2" t="s">
        <v>167</v>
      </c>
      <c r="P121" s="2" t="s">
        <v>167</v>
      </c>
      <c r="Q121" s="2">
        <v>213</v>
      </c>
      <c r="R121" s="2" t="s">
        <v>344</v>
      </c>
      <c r="S121" s="2" t="s">
        <v>345</v>
      </c>
      <c r="T121" s="2" t="s">
        <v>346</v>
      </c>
    </row>
    <row r="122" spans="1:20" x14ac:dyDescent="0.25">
      <c r="A122" s="9" t="str">
        <f t="shared" si="8"/>
        <v>2209</v>
      </c>
      <c r="B122" s="9" t="str">
        <f t="shared" si="9"/>
        <v>2</v>
      </c>
      <c r="C122" s="9" t="str">
        <f t="shared" si="10"/>
        <v>2</v>
      </c>
      <c r="D122" s="9" t="str">
        <f t="shared" si="11"/>
        <v>2</v>
      </c>
      <c r="E122" s="2" t="s">
        <v>167</v>
      </c>
      <c r="F122" s="2" t="s">
        <v>167</v>
      </c>
      <c r="G122" s="2" t="s">
        <v>167</v>
      </c>
      <c r="H122" s="2" t="s">
        <v>167</v>
      </c>
      <c r="I122" s="2" t="s">
        <v>167</v>
      </c>
      <c r="J122" s="2" t="s">
        <v>167</v>
      </c>
      <c r="K122" s="2" t="s">
        <v>167</v>
      </c>
      <c r="L122" s="2" t="s">
        <v>167</v>
      </c>
      <c r="M122" s="2" t="s">
        <v>167</v>
      </c>
      <c r="N122" s="2" t="s">
        <v>167</v>
      </c>
      <c r="O122" s="2" t="s">
        <v>167</v>
      </c>
      <c r="P122" s="2" t="s">
        <v>167</v>
      </c>
      <c r="Q122" s="2">
        <v>209</v>
      </c>
      <c r="R122" s="2" t="s">
        <v>347</v>
      </c>
      <c r="S122" s="2" t="s">
        <v>348</v>
      </c>
      <c r="T122" s="2" t="s">
        <v>172</v>
      </c>
    </row>
    <row r="123" spans="1:20" x14ac:dyDescent="0.25">
      <c r="A123" s="9" t="str">
        <f t="shared" si="8"/>
        <v>2250</v>
      </c>
      <c r="B123" s="9" t="str">
        <f t="shared" si="9"/>
        <v>2</v>
      </c>
      <c r="C123" s="9" t="str">
        <f t="shared" si="10"/>
        <v>2</v>
      </c>
      <c r="D123" s="9" t="str">
        <f t="shared" si="11"/>
        <v>2</v>
      </c>
      <c r="E123" s="2" t="s">
        <v>167</v>
      </c>
      <c r="F123" s="2" t="s">
        <v>167</v>
      </c>
      <c r="G123" s="2" t="s">
        <v>167</v>
      </c>
      <c r="H123" s="2" t="s">
        <v>167</v>
      </c>
      <c r="I123" s="2" t="s">
        <v>167</v>
      </c>
      <c r="J123" s="2" t="s">
        <v>167</v>
      </c>
      <c r="K123" s="2" t="s">
        <v>167</v>
      </c>
      <c r="L123" s="2" t="s">
        <v>167</v>
      </c>
      <c r="M123" s="2" t="s">
        <v>167</v>
      </c>
      <c r="N123" s="2" t="s">
        <v>167</v>
      </c>
      <c r="O123" s="2" t="s">
        <v>167</v>
      </c>
      <c r="P123" s="2" t="s">
        <v>167</v>
      </c>
      <c r="Q123" s="2">
        <v>250</v>
      </c>
      <c r="R123" s="2" t="s">
        <v>349</v>
      </c>
      <c r="S123" s="2" t="s">
        <v>350</v>
      </c>
      <c r="T123" s="2" t="s">
        <v>351</v>
      </c>
    </row>
    <row r="124" spans="1:20" x14ac:dyDescent="0.25">
      <c r="A124" s="9" t="str">
        <f t="shared" si="8"/>
        <v>2251</v>
      </c>
      <c r="B124" s="9" t="str">
        <f t="shared" si="9"/>
        <v>2</v>
      </c>
      <c r="C124" s="9" t="str">
        <f t="shared" si="10"/>
        <v>2</v>
      </c>
      <c r="D124" s="9" t="str">
        <f t="shared" si="11"/>
        <v>2</v>
      </c>
      <c r="E124" s="2" t="s">
        <v>167</v>
      </c>
      <c r="F124" s="2" t="s">
        <v>167</v>
      </c>
      <c r="G124" s="2" t="s">
        <v>167</v>
      </c>
      <c r="H124" s="2" t="s">
        <v>167</v>
      </c>
      <c r="I124" s="2" t="s">
        <v>167</v>
      </c>
      <c r="J124" s="2" t="s">
        <v>167</v>
      </c>
      <c r="K124" s="2" t="s">
        <v>167</v>
      </c>
      <c r="L124" s="2" t="s">
        <v>167</v>
      </c>
      <c r="M124" s="2" t="s">
        <v>167</v>
      </c>
      <c r="N124" s="2" t="s">
        <v>167</v>
      </c>
      <c r="O124" s="2" t="s">
        <v>167</v>
      </c>
      <c r="P124" s="2" t="s">
        <v>167</v>
      </c>
      <c r="Q124" s="2">
        <v>251</v>
      </c>
      <c r="R124" s="2" t="s">
        <v>352</v>
      </c>
      <c r="S124" s="2" t="s">
        <v>353</v>
      </c>
      <c r="T124" s="2">
        <v>52102</v>
      </c>
    </row>
    <row r="125" spans="1:20" x14ac:dyDescent="0.25">
      <c r="A125" s="9" t="str">
        <f t="shared" si="8"/>
        <v>2252</v>
      </c>
      <c r="B125" s="9" t="str">
        <f t="shared" si="9"/>
        <v>2</v>
      </c>
      <c r="C125" s="9" t="str">
        <f t="shared" si="10"/>
        <v>2</v>
      </c>
      <c r="D125" s="9" t="str">
        <f t="shared" si="11"/>
        <v>2</v>
      </c>
      <c r="E125" s="2" t="s">
        <v>167</v>
      </c>
      <c r="F125" s="2" t="s">
        <v>167</v>
      </c>
      <c r="G125" s="2" t="s">
        <v>167</v>
      </c>
      <c r="H125" s="2" t="s">
        <v>167</v>
      </c>
      <c r="I125" s="2" t="s">
        <v>167</v>
      </c>
      <c r="J125" s="2" t="s">
        <v>167</v>
      </c>
      <c r="K125" s="2" t="s">
        <v>167</v>
      </c>
      <c r="L125" s="2" t="s">
        <v>167</v>
      </c>
      <c r="M125" s="2" t="s">
        <v>167</v>
      </c>
      <c r="N125" s="2" t="s">
        <v>167</v>
      </c>
      <c r="O125" s="2" t="s">
        <v>167</v>
      </c>
      <c r="P125" s="2" t="s">
        <v>167</v>
      </c>
      <c r="Q125" s="2">
        <v>252</v>
      </c>
      <c r="R125" s="2" t="s">
        <v>354</v>
      </c>
      <c r="S125" s="2" t="s">
        <v>355</v>
      </c>
      <c r="T125" s="2" t="s">
        <v>356</v>
      </c>
    </row>
    <row r="126" spans="1:20" x14ac:dyDescent="0.25">
      <c r="A126" s="9" t="str">
        <f t="shared" si="8"/>
        <v>2253</v>
      </c>
      <c r="B126" s="9" t="str">
        <f t="shared" si="9"/>
        <v>2</v>
      </c>
      <c r="C126" s="9" t="str">
        <f t="shared" si="10"/>
        <v>2</v>
      </c>
      <c r="D126" s="9" t="str">
        <f t="shared" si="11"/>
        <v>2</v>
      </c>
      <c r="E126" s="2" t="s">
        <v>167</v>
      </c>
      <c r="F126" s="2" t="s">
        <v>167</v>
      </c>
      <c r="G126" s="2" t="s">
        <v>167</v>
      </c>
      <c r="H126" s="2" t="s">
        <v>167</v>
      </c>
      <c r="I126" s="2" t="s">
        <v>167</v>
      </c>
      <c r="J126" s="2" t="s">
        <v>167</v>
      </c>
      <c r="K126" s="2" t="s">
        <v>167</v>
      </c>
      <c r="L126" s="2" t="s">
        <v>167</v>
      </c>
      <c r="M126" s="2" t="s">
        <v>167</v>
      </c>
      <c r="N126" s="2" t="s">
        <v>167</v>
      </c>
      <c r="O126" s="2" t="s">
        <v>167</v>
      </c>
      <c r="P126" s="2" t="s">
        <v>167</v>
      </c>
      <c r="Q126" s="2">
        <v>253</v>
      </c>
      <c r="R126" s="2" t="s">
        <v>357</v>
      </c>
      <c r="S126" s="2" t="s">
        <v>358</v>
      </c>
      <c r="T126" s="2" t="s">
        <v>359</v>
      </c>
    </row>
    <row r="127" spans="1:20" x14ac:dyDescent="0.25">
      <c r="A127" s="9" t="str">
        <f t="shared" si="8"/>
        <v>2256</v>
      </c>
      <c r="B127" s="9" t="str">
        <f t="shared" si="9"/>
        <v>2</v>
      </c>
      <c r="C127" s="9" t="str">
        <f t="shared" si="10"/>
        <v>2</v>
      </c>
      <c r="D127" s="9" t="str">
        <f t="shared" si="11"/>
        <v>2</v>
      </c>
      <c r="E127" s="2" t="s">
        <v>167</v>
      </c>
      <c r="F127" s="2" t="s">
        <v>167</v>
      </c>
      <c r="G127" s="2" t="s">
        <v>167</v>
      </c>
      <c r="H127" s="2" t="s">
        <v>167</v>
      </c>
      <c r="I127" s="2" t="s">
        <v>167</v>
      </c>
      <c r="J127" s="2" t="s">
        <v>167</v>
      </c>
      <c r="K127" s="2" t="s">
        <v>167</v>
      </c>
      <c r="L127" s="2" t="s">
        <v>167</v>
      </c>
      <c r="M127" s="2" t="s">
        <v>167</v>
      </c>
      <c r="N127" s="2" t="s">
        <v>167</v>
      </c>
      <c r="O127" s="2" t="s">
        <v>167</v>
      </c>
      <c r="P127" s="2" t="s">
        <v>167</v>
      </c>
      <c r="Q127" s="2">
        <v>256</v>
      </c>
      <c r="R127" s="2" t="s">
        <v>360</v>
      </c>
      <c r="S127" s="2" t="s">
        <v>361</v>
      </c>
      <c r="T127" s="2" t="s">
        <v>362</v>
      </c>
    </row>
    <row r="128" spans="1:20" x14ac:dyDescent="0.25">
      <c r="A128" s="9" t="str">
        <f t="shared" si="8"/>
        <v>2254</v>
      </c>
      <c r="B128" s="9" t="str">
        <f t="shared" si="9"/>
        <v>2</v>
      </c>
      <c r="C128" s="9" t="str">
        <f t="shared" si="10"/>
        <v>2</v>
      </c>
      <c r="D128" s="9" t="str">
        <f t="shared" si="11"/>
        <v>2</v>
      </c>
      <c r="E128" s="2" t="s">
        <v>167</v>
      </c>
      <c r="F128" s="2" t="s">
        <v>167</v>
      </c>
      <c r="G128" s="2" t="s">
        <v>167</v>
      </c>
      <c r="H128" s="2" t="s">
        <v>167</v>
      </c>
      <c r="I128" s="2" t="s">
        <v>167</v>
      </c>
      <c r="J128" s="2" t="s">
        <v>167</v>
      </c>
      <c r="K128" s="2" t="s">
        <v>167</v>
      </c>
      <c r="L128" s="2" t="s">
        <v>167</v>
      </c>
      <c r="M128" s="2" t="s">
        <v>167</v>
      </c>
      <c r="N128" s="2" t="s">
        <v>167</v>
      </c>
      <c r="O128" s="2" t="s">
        <v>167</v>
      </c>
      <c r="P128" s="2" t="s">
        <v>167</v>
      </c>
      <c r="Q128" s="2">
        <v>254</v>
      </c>
      <c r="R128" s="2" t="s">
        <v>363</v>
      </c>
      <c r="S128" s="2" t="s">
        <v>364</v>
      </c>
      <c r="T128" s="2" t="s">
        <v>365</v>
      </c>
    </row>
    <row r="129" spans="1:20" x14ac:dyDescent="0.25">
      <c r="A129" s="9" t="str">
        <f t="shared" si="8"/>
        <v>2255</v>
      </c>
      <c r="B129" s="9" t="str">
        <f t="shared" si="9"/>
        <v>2</v>
      </c>
      <c r="C129" s="9" t="str">
        <f t="shared" si="10"/>
        <v>2</v>
      </c>
      <c r="D129" s="9" t="str">
        <f t="shared" si="11"/>
        <v>2</v>
      </c>
      <c r="E129" s="2" t="s">
        <v>167</v>
      </c>
      <c r="F129" s="2" t="s">
        <v>167</v>
      </c>
      <c r="G129" s="2" t="s">
        <v>167</v>
      </c>
      <c r="H129" s="2" t="s">
        <v>167</v>
      </c>
      <c r="I129" s="2" t="s">
        <v>167</v>
      </c>
      <c r="J129" s="2" t="s">
        <v>167</v>
      </c>
      <c r="K129" s="2" t="s">
        <v>167</v>
      </c>
      <c r="L129" s="2" t="s">
        <v>167</v>
      </c>
      <c r="M129" s="2" t="s">
        <v>167</v>
      </c>
      <c r="N129" s="2" t="s">
        <v>167</v>
      </c>
      <c r="O129" s="2" t="s">
        <v>167</v>
      </c>
      <c r="P129" s="2" t="s">
        <v>167</v>
      </c>
      <c r="Q129" s="2">
        <v>255</v>
      </c>
      <c r="R129" s="2" t="s">
        <v>366</v>
      </c>
      <c r="S129" s="2" t="s">
        <v>367</v>
      </c>
      <c r="T129" s="2" t="s">
        <v>368</v>
      </c>
    </row>
    <row r="130" spans="1:20" x14ac:dyDescent="0.25">
      <c r="A130" s="9" t="str">
        <f t="shared" si="8"/>
        <v>2257</v>
      </c>
      <c r="B130" s="9" t="str">
        <f t="shared" si="9"/>
        <v>2</v>
      </c>
      <c r="C130" s="9" t="str">
        <f t="shared" si="10"/>
        <v>2</v>
      </c>
      <c r="D130" s="9" t="str">
        <f t="shared" si="11"/>
        <v>2</v>
      </c>
      <c r="E130" s="2" t="s">
        <v>167</v>
      </c>
      <c r="F130" s="2" t="s">
        <v>167</v>
      </c>
      <c r="G130" s="2" t="s">
        <v>167</v>
      </c>
      <c r="H130" s="2" t="s">
        <v>167</v>
      </c>
      <c r="I130" s="2" t="s">
        <v>167</v>
      </c>
      <c r="J130" s="2" t="s">
        <v>167</v>
      </c>
      <c r="K130" s="2" t="s">
        <v>167</v>
      </c>
      <c r="L130" s="2" t="s">
        <v>167</v>
      </c>
      <c r="M130" s="2" t="s">
        <v>167</v>
      </c>
      <c r="N130" s="2" t="s">
        <v>167</v>
      </c>
      <c r="O130" s="2" t="s">
        <v>167</v>
      </c>
      <c r="P130" s="2" t="s">
        <v>167</v>
      </c>
      <c r="Q130" s="2">
        <v>257</v>
      </c>
      <c r="R130" s="2" t="s">
        <v>369</v>
      </c>
      <c r="S130" s="2" t="s">
        <v>370</v>
      </c>
      <c r="T130" s="2" t="s">
        <v>371</v>
      </c>
    </row>
    <row r="131" spans="1:20" x14ac:dyDescent="0.25">
      <c r="A131" s="9" t="str">
        <f t="shared" si="8"/>
        <v>2300</v>
      </c>
      <c r="B131" s="9" t="str">
        <f t="shared" si="9"/>
        <v>2</v>
      </c>
      <c r="C131" s="9" t="str">
        <f t="shared" si="10"/>
        <v>2</v>
      </c>
      <c r="D131" s="9" t="str">
        <f t="shared" si="11"/>
        <v>2</v>
      </c>
      <c r="E131" s="2" t="s">
        <v>167</v>
      </c>
      <c r="F131" s="2" t="s">
        <v>167</v>
      </c>
      <c r="G131" s="2" t="s">
        <v>167</v>
      </c>
      <c r="H131" s="2" t="s">
        <v>167</v>
      </c>
      <c r="I131" s="2" t="s">
        <v>167</v>
      </c>
      <c r="J131" s="2" t="s">
        <v>167</v>
      </c>
      <c r="K131" s="2" t="s">
        <v>167</v>
      </c>
      <c r="L131" s="2" t="s">
        <v>167</v>
      </c>
      <c r="M131" s="2" t="s">
        <v>167</v>
      </c>
      <c r="N131" s="2" t="s">
        <v>167</v>
      </c>
      <c r="O131" s="2" t="s">
        <v>167</v>
      </c>
      <c r="P131" s="2" t="s">
        <v>167</v>
      </c>
      <c r="Q131" s="2">
        <v>300</v>
      </c>
      <c r="R131" s="2" t="s">
        <v>372</v>
      </c>
      <c r="S131" s="2" t="s">
        <v>373</v>
      </c>
      <c r="T131" s="2" t="s">
        <v>374</v>
      </c>
    </row>
    <row r="132" spans="1:20" x14ac:dyDescent="0.25">
      <c r="A132" s="9" t="str">
        <f t="shared" si="8"/>
        <v>2301</v>
      </c>
      <c r="B132" s="9" t="str">
        <f t="shared" si="9"/>
        <v>2</v>
      </c>
      <c r="C132" s="9" t="str">
        <f t="shared" si="10"/>
        <v>2</v>
      </c>
      <c r="D132" s="9" t="str">
        <f t="shared" si="11"/>
        <v>2</v>
      </c>
      <c r="E132" s="2" t="s">
        <v>167</v>
      </c>
      <c r="F132" s="2" t="s">
        <v>167</v>
      </c>
      <c r="G132" s="2" t="s">
        <v>167</v>
      </c>
      <c r="H132" s="2" t="s">
        <v>167</v>
      </c>
      <c r="I132" s="2" t="s">
        <v>167</v>
      </c>
      <c r="J132" s="2" t="s">
        <v>167</v>
      </c>
      <c r="K132" s="2" t="s">
        <v>167</v>
      </c>
      <c r="L132" s="2" t="s">
        <v>167</v>
      </c>
      <c r="M132" s="2" t="s">
        <v>167</v>
      </c>
      <c r="N132" s="2" t="s">
        <v>167</v>
      </c>
      <c r="O132" s="2" t="s">
        <v>167</v>
      </c>
      <c r="P132" s="2" t="s">
        <v>167</v>
      </c>
      <c r="Q132" s="2">
        <v>301</v>
      </c>
      <c r="R132" s="2" t="s">
        <v>375</v>
      </c>
      <c r="S132" s="2" t="s">
        <v>376</v>
      </c>
      <c r="T132" s="2" t="s">
        <v>377</v>
      </c>
    </row>
    <row r="133" spans="1:20" x14ac:dyDescent="0.25">
      <c r="A133" s="9" t="str">
        <f t="shared" si="8"/>
        <v>2305</v>
      </c>
      <c r="B133" s="9" t="str">
        <f t="shared" si="9"/>
        <v>2</v>
      </c>
      <c r="C133" s="9" t="str">
        <f t="shared" si="10"/>
        <v>2</v>
      </c>
      <c r="D133" s="9" t="str">
        <f t="shared" si="11"/>
        <v>2</v>
      </c>
      <c r="E133" s="2" t="s">
        <v>167</v>
      </c>
      <c r="F133" s="2" t="s">
        <v>167</v>
      </c>
      <c r="G133" s="2" t="s">
        <v>167</v>
      </c>
      <c r="H133" s="2" t="s">
        <v>167</v>
      </c>
      <c r="I133" s="2" t="s">
        <v>167</v>
      </c>
      <c r="J133" s="2" t="s">
        <v>167</v>
      </c>
      <c r="K133" s="2" t="s">
        <v>167</v>
      </c>
      <c r="L133" s="2" t="s">
        <v>167</v>
      </c>
      <c r="M133" s="2" t="s">
        <v>167</v>
      </c>
      <c r="N133" s="2" t="s">
        <v>167</v>
      </c>
      <c r="O133" s="2" t="s">
        <v>167</v>
      </c>
      <c r="P133" s="2" t="s">
        <v>167</v>
      </c>
      <c r="Q133" s="2">
        <v>305</v>
      </c>
      <c r="R133" s="2" t="s">
        <v>378</v>
      </c>
      <c r="S133" s="2" t="s">
        <v>379</v>
      </c>
      <c r="T133" s="2" t="s">
        <v>380</v>
      </c>
    </row>
    <row r="134" spans="1:20" x14ac:dyDescent="0.25">
      <c r="A134" s="9" t="str">
        <f t="shared" si="8"/>
        <v>2302</v>
      </c>
      <c r="B134" s="9" t="str">
        <f t="shared" si="9"/>
        <v>2</v>
      </c>
      <c r="C134" s="9" t="str">
        <f t="shared" si="10"/>
        <v>2</v>
      </c>
      <c r="D134" s="9" t="str">
        <f t="shared" si="11"/>
        <v>2</v>
      </c>
      <c r="E134" s="2" t="s">
        <v>167</v>
      </c>
      <c r="F134" s="2" t="s">
        <v>167</v>
      </c>
      <c r="G134" s="2" t="s">
        <v>167</v>
      </c>
      <c r="H134" s="2" t="s">
        <v>167</v>
      </c>
      <c r="I134" s="2" t="s">
        <v>167</v>
      </c>
      <c r="J134" s="2" t="s">
        <v>167</v>
      </c>
      <c r="K134" s="2" t="s">
        <v>167</v>
      </c>
      <c r="L134" s="2" t="s">
        <v>167</v>
      </c>
      <c r="M134" s="2" t="s">
        <v>167</v>
      </c>
      <c r="N134" s="2" t="s">
        <v>167</v>
      </c>
      <c r="O134" s="2" t="s">
        <v>167</v>
      </c>
      <c r="P134" s="2" t="s">
        <v>167</v>
      </c>
      <c r="Q134" s="2">
        <v>302</v>
      </c>
      <c r="R134" s="2" t="s">
        <v>381</v>
      </c>
      <c r="S134" s="2" t="s">
        <v>382</v>
      </c>
      <c r="T134" s="2" t="s">
        <v>383</v>
      </c>
    </row>
    <row r="135" spans="1:20" x14ac:dyDescent="0.25">
      <c r="A135" s="9" t="str">
        <f t="shared" si="8"/>
        <v>2303</v>
      </c>
      <c r="B135" s="9" t="str">
        <f t="shared" si="9"/>
        <v>2</v>
      </c>
      <c r="C135" s="9" t="str">
        <f t="shared" si="10"/>
        <v>2</v>
      </c>
      <c r="D135" s="9" t="str">
        <f t="shared" si="11"/>
        <v>2</v>
      </c>
      <c r="E135" s="2" t="s">
        <v>167</v>
      </c>
      <c r="F135" s="2" t="s">
        <v>167</v>
      </c>
      <c r="G135" s="2" t="s">
        <v>167</v>
      </c>
      <c r="H135" s="2" t="s">
        <v>167</v>
      </c>
      <c r="I135" s="2" t="s">
        <v>167</v>
      </c>
      <c r="J135" s="2" t="s">
        <v>167</v>
      </c>
      <c r="K135" s="2" t="s">
        <v>167</v>
      </c>
      <c r="L135" s="2" t="s">
        <v>167</v>
      </c>
      <c r="M135" s="2" t="s">
        <v>167</v>
      </c>
      <c r="N135" s="2" t="s">
        <v>167</v>
      </c>
      <c r="O135" s="2" t="s">
        <v>167</v>
      </c>
      <c r="P135" s="2" t="s">
        <v>167</v>
      </c>
      <c r="Q135" s="2">
        <v>303</v>
      </c>
      <c r="R135" s="2" t="s">
        <v>384</v>
      </c>
      <c r="S135" s="2" t="s">
        <v>385</v>
      </c>
      <c r="T135" s="2" t="s">
        <v>386</v>
      </c>
    </row>
    <row r="136" spans="1:20" x14ac:dyDescent="0.25">
      <c r="A136" s="9" t="str">
        <f t="shared" si="8"/>
        <v>2306</v>
      </c>
      <c r="B136" s="9" t="str">
        <f t="shared" si="9"/>
        <v>2</v>
      </c>
      <c r="C136" s="9" t="str">
        <f t="shared" si="10"/>
        <v>2</v>
      </c>
      <c r="D136" s="9" t="str">
        <f t="shared" si="11"/>
        <v>2</v>
      </c>
      <c r="E136" s="2" t="s">
        <v>167</v>
      </c>
      <c r="F136" s="2" t="s">
        <v>167</v>
      </c>
      <c r="G136" s="2" t="s">
        <v>167</v>
      </c>
      <c r="H136" s="2" t="s">
        <v>167</v>
      </c>
      <c r="I136" s="2" t="s">
        <v>167</v>
      </c>
      <c r="J136" s="2" t="s">
        <v>167</v>
      </c>
      <c r="K136" s="2" t="s">
        <v>167</v>
      </c>
      <c r="L136" s="2" t="s">
        <v>167</v>
      </c>
      <c r="M136" s="2" t="s">
        <v>167</v>
      </c>
      <c r="N136" s="2" t="s">
        <v>167</v>
      </c>
      <c r="O136" s="2" t="s">
        <v>167</v>
      </c>
      <c r="P136" s="2" t="s">
        <v>167</v>
      </c>
      <c r="Q136" s="2">
        <v>306</v>
      </c>
      <c r="R136" s="2" t="s">
        <v>387</v>
      </c>
      <c r="S136" s="2" t="s">
        <v>388</v>
      </c>
      <c r="T136" s="2" t="s">
        <v>389</v>
      </c>
    </row>
    <row r="137" spans="1:20" x14ac:dyDescent="0.25">
      <c r="A137" s="9" t="str">
        <f t="shared" si="8"/>
        <v>2304</v>
      </c>
      <c r="B137" s="9" t="str">
        <f t="shared" si="9"/>
        <v>2</v>
      </c>
      <c r="C137" s="9" t="str">
        <f t="shared" si="10"/>
        <v>2</v>
      </c>
      <c r="D137" s="9" t="str">
        <f t="shared" si="11"/>
        <v>2</v>
      </c>
      <c r="E137" s="2" t="s">
        <v>167</v>
      </c>
      <c r="F137" s="2" t="s">
        <v>167</v>
      </c>
      <c r="G137" s="2" t="s">
        <v>167</v>
      </c>
      <c r="H137" s="2" t="s">
        <v>167</v>
      </c>
      <c r="I137" s="2" t="s">
        <v>167</v>
      </c>
      <c r="J137" s="2" t="s">
        <v>167</v>
      </c>
      <c r="K137" s="2" t="s">
        <v>167</v>
      </c>
      <c r="L137" s="2" t="s">
        <v>167</v>
      </c>
      <c r="M137" s="2" t="s">
        <v>167</v>
      </c>
      <c r="N137" s="2" t="s">
        <v>167</v>
      </c>
      <c r="O137" s="2" t="s">
        <v>167</v>
      </c>
      <c r="P137" s="2" t="s">
        <v>167</v>
      </c>
      <c r="Q137" s="2">
        <v>304</v>
      </c>
      <c r="R137" s="2" t="s">
        <v>390</v>
      </c>
      <c r="S137" s="2" t="s">
        <v>391</v>
      </c>
      <c r="T137" s="2" t="s">
        <v>392</v>
      </c>
    </row>
    <row r="138" spans="1:20" x14ac:dyDescent="0.25">
      <c r="A138" s="9" t="str">
        <f t="shared" si="8"/>
        <v>2350</v>
      </c>
      <c r="B138" s="9" t="str">
        <f t="shared" si="9"/>
        <v>2</v>
      </c>
      <c r="C138" s="9" t="str">
        <f t="shared" si="10"/>
        <v>2</v>
      </c>
      <c r="D138" s="9" t="str">
        <f t="shared" si="11"/>
        <v>2</v>
      </c>
      <c r="E138" s="2" t="s">
        <v>167</v>
      </c>
      <c r="F138" s="2" t="s">
        <v>167</v>
      </c>
      <c r="G138" s="2" t="s">
        <v>167</v>
      </c>
      <c r="H138" s="2" t="s">
        <v>167</v>
      </c>
      <c r="I138" s="2" t="s">
        <v>167</v>
      </c>
      <c r="J138" s="2" t="s">
        <v>167</v>
      </c>
      <c r="K138" s="2" t="s">
        <v>167</v>
      </c>
      <c r="L138" s="2" t="s">
        <v>167</v>
      </c>
      <c r="M138" s="2" t="s">
        <v>167</v>
      </c>
      <c r="N138" s="2" t="s">
        <v>167</v>
      </c>
      <c r="O138" s="2" t="s">
        <v>167</v>
      </c>
      <c r="P138" s="2" t="s">
        <v>167</v>
      </c>
      <c r="Q138" s="2">
        <v>350</v>
      </c>
      <c r="R138" s="2" t="s">
        <v>393</v>
      </c>
      <c r="S138" s="2" t="s">
        <v>394</v>
      </c>
      <c r="T138" s="2" t="s">
        <v>395</v>
      </c>
    </row>
    <row r="139" spans="1:20" x14ac:dyDescent="0.25">
      <c r="A139" s="9" t="str">
        <f t="shared" si="8"/>
        <v>2351</v>
      </c>
      <c r="B139" s="9" t="str">
        <f t="shared" si="9"/>
        <v>2</v>
      </c>
      <c r="C139" s="9" t="str">
        <f t="shared" si="10"/>
        <v>2</v>
      </c>
      <c r="D139" s="9" t="str">
        <f t="shared" si="11"/>
        <v>2</v>
      </c>
      <c r="E139" s="2" t="s">
        <v>167</v>
      </c>
      <c r="F139" s="2" t="s">
        <v>167</v>
      </c>
      <c r="G139" s="2" t="s">
        <v>167</v>
      </c>
      <c r="H139" s="2" t="s">
        <v>167</v>
      </c>
      <c r="I139" s="2" t="s">
        <v>167</v>
      </c>
      <c r="J139" s="2" t="s">
        <v>167</v>
      </c>
      <c r="K139" s="2" t="s">
        <v>167</v>
      </c>
      <c r="L139" s="2" t="s">
        <v>167</v>
      </c>
      <c r="M139" s="2" t="s">
        <v>167</v>
      </c>
      <c r="N139" s="2" t="s">
        <v>167</v>
      </c>
      <c r="O139" s="2" t="s">
        <v>167</v>
      </c>
      <c r="P139" s="2" t="s">
        <v>167</v>
      </c>
      <c r="Q139" s="2">
        <v>351</v>
      </c>
      <c r="R139" s="2" t="s">
        <v>396</v>
      </c>
      <c r="S139" s="2" t="s">
        <v>397</v>
      </c>
      <c r="T139" s="2" t="s">
        <v>398</v>
      </c>
    </row>
    <row r="140" spans="1:20" x14ac:dyDescent="0.25">
      <c r="A140" s="9" t="str">
        <f t="shared" si="8"/>
        <v>2353</v>
      </c>
      <c r="B140" s="9" t="str">
        <f t="shared" si="9"/>
        <v>2</v>
      </c>
      <c r="C140" s="9" t="str">
        <f t="shared" si="10"/>
        <v>2</v>
      </c>
      <c r="D140" s="9" t="str">
        <f t="shared" si="11"/>
        <v>2</v>
      </c>
      <c r="E140" s="2" t="s">
        <v>167</v>
      </c>
      <c r="F140" s="2" t="s">
        <v>167</v>
      </c>
      <c r="G140" s="2" t="s">
        <v>167</v>
      </c>
      <c r="H140" s="2" t="s">
        <v>167</v>
      </c>
      <c r="I140" s="2" t="s">
        <v>167</v>
      </c>
      <c r="J140" s="2" t="s">
        <v>167</v>
      </c>
      <c r="K140" s="2" t="s">
        <v>167</v>
      </c>
      <c r="L140" s="2" t="s">
        <v>167</v>
      </c>
      <c r="M140" s="2" t="s">
        <v>167</v>
      </c>
      <c r="N140" s="2" t="s">
        <v>167</v>
      </c>
      <c r="O140" s="2" t="s">
        <v>167</v>
      </c>
      <c r="P140" s="2" t="s">
        <v>167</v>
      </c>
      <c r="Q140" s="2">
        <v>353</v>
      </c>
      <c r="R140" s="2" t="s">
        <v>399</v>
      </c>
      <c r="S140" s="2" t="s">
        <v>400</v>
      </c>
      <c r="T140" s="2" t="s">
        <v>401</v>
      </c>
    </row>
    <row r="141" spans="1:20" x14ac:dyDescent="0.25">
      <c r="A141" s="9" t="str">
        <f t="shared" si="8"/>
        <v>2352</v>
      </c>
      <c r="B141" s="9" t="str">
        <f t="shared" si="9"/>
        <v>2</v>
      </c>
      <c r="C141" s="9" t="str">
        <f t="shared" si="10"/>
        <v>2</v>
      </c>
      <c r="D141" s="9" t="str">
        <f t="shared" si="11"/>
        <v>2</v>
      </c>
      <c r="E141" s="2" t="s">
        <v>167</v>
      </c>
      <c r="F141" s="2" t="s">
        <v>167</v>
      </c>
      <c r="G141" s="2" t="s">
        <v>167</v>
      </c>
      <c r="H141" s="2" t="s">
        <v>167</v>
      </c>
      <c r="I141" s="2" t="s">
        <v>167</v>
      </c>
      <c r="J141" s="2" t="s">
        <v>167</v>
      </c>
      <c r="K141" s="2" t="s">
        <v>167</v>
      </c>
      <c r="L141" s="2" t="s">
        <v>167</v>
      </c>
      <c r="M141" s="2" t="s">
        <v>167</v>
      </c>
      <c r="N141" s="2" t="s">
        <v>167</v>
      </c>
      <c r="O141" s="2" t="s">
        <v>167</v>
      </c>
      <c r="P141" s="2" t="s">
        <v>167</v>
      </c>
      <c r="Q141" s="2">
        <v>352</v>
      </c>
      <c r="R141" s="2" t="s">
        <v>402</v>
      </c>
      <c r="S141" s="2" t="s">
        <v>403</v>
      </c>
      <c r="T141" s="2" t="s">
        <v>172</v>
      </c>
    </row>
    <row r="142" spans="1:20" x14ac:dyDescent="0.25">
      <c r="A142" s="9" t="str">
        <f t="shared" si="8"/>
        <v>2401</v>
      </c>
      <c r="B142" s="9" t="str">
        <f t="shared" si="9"/>
        <v>2</v>
      </c>
      <c r="C142" s="9" t="str">
        <f t="shared" si="10"/>
        <v>2</v>
      </c>
      <c r="D142" s="9" t="str">
        <f t="shared" si="11"/>
        <v>2</v>
      </c>
      <c r="E142" s="2" t="s">
        <v>167</v>
      </c>
      <c r="F142" s="2" t="s">
        <v>167</v>
      </c>
      <c r="G142" s="2" t="s">
        <v>167</v>
      </c>
      <c r="H142" s="2" t="s">
        <v>167</v>
      </c>
      <c r="I142" s="2" t="s">
        <v>167</v>
      </c>
      <c r="J142" s="2" t="s">
        <v>167</v>
      </c>
      <c r="K142" s="2" t="s">
        <v>167</v>
      </c>
      <c r="L142" s="2" t="s">
        <v>167</v>
      </c>
      <c r="M142" s="2" t="s">
        <v>167</v>
      </c>
      <c r="N142" s="2" t="s">
        <v>167</v>
      </c>
      <c r="O142" s="2" t="s">
        <v>167</v>
      </c>
      <c r="P142" s="2" t="s">
        <v>167</v>
      </c>
      <c r="Q142" s="2">
        <v>401</v>
      </c>
      <c r="R142" s="2" t="s">
        <v>404</v>
      </c>
      <c r="S142" s="2" t="s">
        <v>405</v>
      </c>
      <c r="T142" s="2" t="s">
        <v>406</v>
      </c>
    </row>
    <row r="143" spans="1:20" x14ac:dyDescent="0.25">
      <c r="A143" s="9" t="str">
        <f t="shared" si="8"/>
        <v>2402</v>
      </c>
      <c r="B143" s="9" t="str">
        <f t="shared" si="9"/>
        <v>2</v>
      </c>
      <c r="C143" s="9" t="str">
        <f t="shared" si="10"/>
        <v>2</v>
      </c>
      <c r="D143" s="9" t="str">
        <f t="shared" si="11"/>
        <v>2</v>
      </c>
      <c r="E143" s="2" t="s">
        <v>167</v>
      </c>
      <c r="F143" s="2" t="s">
        <v>167</v>
      </c>
      <c r="G143" s="2" t="s">
        <v>167</v>
      </c>
      <c r="H143" s="2" t="s">
        <v>167</v>
      </c>
      <c r="I143" s="2" t="s">
        <v>167</v>
      </c>
      <c r="J143" s="2" t="s">
        <v>167</v>
      </c>
      <c r="K143" s="2" t="s">
        <v>167</v>
      </c>
      <c r="L143" s="2" t="s">
        <v>167</v>
      </c>
      <c r="M143" s="2" t="s">
        <v>167</v>
      </c>
      <c r="N143" s="2" t="s">
        <v>167</v>
      </c>
      <c r="O143" s="2" t="s">
        <v>167</v>
      </c>
      <c r="P143" s="2" t="s">
        <v>167</v>
      </c>
      <c r="Q143" s="2">
        <v>402</v>
      </c>
      <c r="R143" s="2" t="s">
        <v>407</v>
      </c>
      <c r="S143" s="2" t="s">
        <v>408</v>
      </c>
      <c r="T143" s="2" t="s">
        <v>409</v>
      </c>
    </row>
    <row r="144" spans="1:20" x14ac:dyDescent="0.25">
      <c r="A144" s="9" t="str">
        <f t="shared" si="8"/>
        <v>2403</v>
      </c>
      <c r="B144" s="9" t="str">
        <f t="shared" si="9"/>
        <v>2</v>
      </c>
      <c r="C144" s="9" t="str">
        <f t="shared" si="10"/>
        <v>2</v>
      </c>
      <c r="D144" s="9" t="str">
        <f t="shared" si="11"/>
        <v>2</v>
      </c>
      <c r="E144" s="2" t="s">
        <v>167</v>
      </c>
      <c r="F144" s="2" t="s">
        <v>167</v>
      </c>
      <c r="G144" s="2" t="s">
        <v>167</v>
      </c>
      <c r="H144" s="2" t="s">
        <v>167</v>
      </c>
      <c r="I144" s="2" t="s">
        <v>167</v>
      </c>
      <c r="J144" s="2" t="s">
        <v>167</v>
      </c>
      <c r="K144" s="2" t="s">
        <v>167</v>
      </c>
      <c r="L144" s="2" t="s">
        <v>167</v>
      </c>
      <c r="M144" s="2" t="s">
        <v>167</v>
      </c>
      <c r="N144" s="2" t="s">
        <v>167</v>
      </c>
      <c r="O144" s="2" t="s">
        <v>167</v>
      </c>
      <c r="P144" s="2" t="s">
        <v>167</v>
      </c>
      <c r="Q144" s="2">
        <v>403</v>
      </c>
      <c r="R144" s="2" t="s">
        <v>410</v>
      </c>
      <c r="S144" s="2" t="s">
        <v>411</v>
      </c>
      <c r="T144" s="2" t="s">
        <v>412</v>
      </c>
    </row>
    <row r="145" spans="1:20" x14ac:dyDescent="0.25">
      <c r="A145" s="9" t="str">
        <f t="shared" si="8"/>
        <v>2404</v>
      </c>
      <c r="B145" s="9" t="str">
        <f t="shared" si="9"/>
        <v>2</v>
      </c>
      <c r="C145" s="9" t="str">
        <f t="shared" si="10"/>
        <v>2</v>
      </c>
      <c r="D145" s="9" t="str">
        <f t="shared" si="11"/>
        <v>2</v>
      </c>
      <c r="E145" s="2" t="s">
        <v>167</v>
      </c>
      <c r="F145" s="2" t="s">
        <v>167</v>
      </c>
      <c r="G145" s="2" t="s">
        <v>167</v>
      </c>
      <c r="H145" s="2" t="s">
        <v>167</v>
      </c>
      <c r="I145" s="2" t="s">
        <v>167</v>
      </c>
      <c r="J145" s="2" t="s">
        <v>167</v>
      </c>
      <c r="K145" s="2" t="s">
        <v>167</v>
      </c>
      <c r="L145" s="2" t="s">
        <v>167</v>
      </c>
      <c r="M145" s="2" t="s">
        <v>167</v>
      </c>
      <c r="N145" s="2" t="s">
        <v>167</v>
      </c>
      <c r="O145" s="2" t="s">
        <v>167</v>
      </c>
      <c r="P145" s="2" t="s">
        <v>167</v>
      </c>
      <c r="Q145" s="2">
        <v>404</v>
      </c>
      <c r="R145" s="2" t="s">
        <v>413</v>
      </c>
      <c r="S145" s="2" t="s">
        <v>414</v>
      </c>
      <c r="T145" s="2" t="s">
        <v>415</v>
      </c>
    </row>
    <row r="146" spans="1:20" x14ac:dyDescent="0.25">
      <c r="A146" s="9" t="str">
        <f t="shared" si="8"/>
        <v>2405</v>
      </c>
      <c r="B146" s="9" t="str">
        <f t="shared" si="9"/>
        <v>2</v>
      </c>
      <c r="C146" s="9" t="str">
        <f t="shared" si="10"/>
        <v>2</v>
      </c>
      <c r="D146" s="9" t="str">
        <f t="shared" si="11"/>
        <v>2</v>
      </c>
      <c r="E146" s="2" t="s">
        <v>167</v>
      </c>
      <c r="F146" s="2" t="s">
        <v>167</v>
      </c>
      <c r="G146" s="2" t="s">
        <v>167</v>
      </c>
      <c r="H146" s="2" t="s">
        <v>167</v>
      </c>
      <c r="I146" s="2" t="s">
        <v>167</v>
      </c>
      <c r="J146" s="2" t="s">
        <v>167</v>
      </c>
      <c r="K146" s="2" t="s">
        <v>167</v>
      </c>
      <c r="L146" s="2" t="s">
        <v>167</v>
      </c>
      <c r="M146" s="2" t="s">
        <v>167</v>
      </c>
      <c r="N146" s="2" t="s">
        <v>167</v>
      </c>
      <c r="O146" s="2" t="s">
        <v>167</v>
      </c>
      <c r="P146" s="2" t="s">
        <v>167</v>
      </c>
      <c r="Q146" s="2">
        <v>405</v>
      </c>
      <c r="R146" s="2" t="s">
        <v>416</v>
      </c>
      <c r="S146" s="2" t="s">
        <v>417</v>
      </c>
      <c r="T146" s="2" t="s">
        <v>418</v>
      </c>
    </row>
    <row r="147" spans="1:20" x14ac:dyDescent="0.25">
      <c r="A147" s="9" t="str">
        <f t="shared" si="8"/>
        <v>2407</v>
      </c>
      <c r="B147" s="9" t="str">
        <f t="shared" si="9"/>
        <v>2</v>
      </c>
      <c r="C147" s="9" t="str">
        <f t="shared" si="10"/>
        <v>2</v>
      </c>
      <c r="D147" s="9" t="str">
        <f t="shared" si="11"/>
        <v>2</v>
      </c>
      <c r="E147" s="2" t="s">
        <v>167</v>
      </c>
      <c r="F147" s="2" t="s">
        <v>167</v>
      </c>
      <c r="G147" s="2" t="s">
        <v>167</v>
      </c>
      <c r="H147" s="2" t="s">
        <v>167</v>
      </c>
      <c r="I147" s="2" t="s">
        <v>167</v>
      </c>
      <c r="J147" s="2" t="s">
        <v>167</v>
      </c>
      <c r="K147" s="2" t="s">
        <v>167</v>
      </c>
      <c r="L147" s="2" t="s">
        <v>167</v>
      </c>
      <c r="M147" s="2" t="s">
        <v>167</v>
      </c>
      <c r="N147" s="2" t="s">
        <v>167</v>
      </c>
      <c r="O147" s="2" t="s">
        <v>167</v>
      </c>
      <c r="P147" s="2" t="s">
        <v>167</v>
      </c>
      <c r="Q147" s="2">
        <v>407</v>
      </c>
      <c r="R147" s="2" t="s">
        <v>419</v>
      </c>
      <c r="S147" s="2" t="s">
        <v>420</v>
      </c>
      <c r="T147" s="2" t="s">
        <v>421</v>
      </c>
    </row>
    <row r="148" spans="1:20" x14ac:dyDescent="0.25">
      <c r="A148" s="9" t="str">
        <f t="shared" si="8"/>
        <v>2408</v>
      </c>
      <c r="B148" s="9" t="str">
        <f t="shared" si="9"/>
        <v>2</v>
      </c>
      <c r="C148" s="9" t="str">
        <f t="shared" si="10"/>
        <v>2</v>
      </c>
      <c r="D148" s="9" t="str">
        <f t="shared" si="11"/>
        <v>2</v>
      </c>
      <c r="E148" s="2" t="s">
        <v>167</v>
      </c>
      <c r="F148" s="2" t="s">
        <v>167</v>
      </c>
      <c r="G148" s="2" t="s">
        <v>167</v>
      </c>
      <c r="H148" s="2" t="s">
        <v>167</v>
      </c>
      <c r="I148" s="2" t="s">
        <v>167</v>
      </c>
      <c r="J148" s="2" t="s">
        <v>167</v>
      </c>
      <c r="K148" s="2" t="s">
        <v>167</v>
      </c>
      <c r="L148" s="2" t="s">
        <v>167</v>
      </c>
      <c r="M148" s="2" t="s">
        <v>167</v>
      </c>
      <c r="N148" s="2" t="s">
        <v>167</v>
      </c>
      <c r="O148" s="2" t="s">
        <v>167</v>
      </c>
      <c r="P148" s="2" t="s">
        <v>167</v>
      </c>
      <c r="Q148" s="2">
        <v>408</v>
      </c>
      <c r="R148" s="2" t="s">
        <v>422</v>
      </c>
      <c r="S148" s="2" t="s">
        <v>423</v>
      </c>
      <c r="T148" s="2" t="s">
        <v>424</v>
      </c>
    </row>
    <row r="149" spans="1:20" x14ac:dyDescent="0.25">
      <c r="A149" s="9" t="str">
        <f t="shared" si="8"/>
        <v>2409</v>
      </c>
      <c r="B149" s="9" t="str">
        <f t="shared" si="9"/>
        <v>2</v>
      </c>
      <c r="C149" s="9" t="str">
        <f t="shared" si="10"/>
        <v>2</v>
      </c>
      <c r="D149" s="9" t="str">
        <f t="shared" si="11"/>
        <v>2</v>
      </c>
      <c r="E149" s="2" t="s">
        <v>167</v>
      </c>
      <c r="F149" s="2" t="s">
        <v>167</v>
      </c>
      <c r="G149" s="2" t="s">
        <v>167</v>
      </c>
      <c r="H149" s="2" t="s">
        <v>167</v>
      </c>
      <c r="I149" s="2" t="s">
        <v>167</v>
      </c>
      <c r="J149" s="2" t="s">
        <v>167</v>
      </c>
      <c r="K149" s="2" t="s">
        <v>167</v>
      </c>
      <c r="L149" s="2" t="s">
        <v>167</v>
      </c>
      <c r="M149" s="2" t="s">
        <v>167</v>
      </c>
      <c r="N149" s="2" t="s">
        <v>167</v>
      </c>
      <c r="O149" s="2" t="s">
        <v>167</v>
      </c>
      <c r="P149" s="2" t="s">
        <v>167</v>
      </c>
      <c r="Q149" s="2">
        <v>409</v>
      </c>
      <c r="R149" s="2" t="s">
        <v>425</v>
      </c>
      <c r="S149" s="2" t="s">
        <v>426</v>
      </c>
      <c r="T149" s="2" t="s">
        <v>427</v>
      </c>
    </row>
    <row r="150" spans="1:20" x14ac:dyDescent="0.25">
      <c r="A150" s="9" t="str">
        <f t="shared" si="8"/>
        <v>2410</v>
      </c>
      <c r="B150" s="9" t="str">
        <f t="shared" si="9"/>
        <v>2</v>
      </c>
      <c r="C150" s="9" t="str">
        <f t="shared" si="10"/>
        <v>2</v>
      </c>
      <c r="D150" s="9" t="str">
        <f t="shared" si="11"/>
        <v>2</v>
      </c>
      <c r="E150" s="2" t="s">
        <v>167</v>
      </c>
      <c r="F150" s="2" t="s">
        <v>167</v>
      </c>
      <c r="G150" s="2" t="s">
        <v>167</v>
      </c>
      <c r="H150" s="2" t="s">
        <v>167</v>
      </c>
      <c r="I150" s="2" t="s">
        <v>167</v>
      </c>
      <c r="J150" s="2" t="s">
        <v>167</v>
      </c>
      <c r="K150" s="2" t="s">
        <v>167</v>
      </c>
      <c r="L150" s="2" t="s">
        <v>167</v>
      </c>
      <c r="M150" s="2" t="s">
        <v>167</v>
      </c>
      <c r="N150" s="2" t="s">
        <v>167</v>
      </c>
      <c r="O150" s="2" t="s">
        <v>167</v>
      </c>
      <c r="P150" s="2" t="s">
        <v>167</v>
      </c>
      <c r="Q150" s="2">
        <v>410</v>
      </c>
      <c r="R150" s="2" t="s">
        <v>428</v>
      </c>
      <c r="S150" s="2" t="s">
        <v>429</v>
      </c>
      <c r="T150" s="2" t="s">
        <v>430</v>
      </c>
    </row>
    <row r="151" spans="1:20" x14ac:dyDescent="0.25">
      <c r="A151" s="9" t="str">
        <f t="shared" si="8"/>
        <v>2411</v>
      </c>
      <c r="B151" s="9" t="str">
        <f t="shared" si="9"/>
        <v>2</v>
      </c>
      <c r="C151" s="9" t="str">
        <f t="shared" si="10"/>
        <v>2</v>
      </c>
      <c r="D151" s="9" t="str">
        <f t="shared" si="11"/>
        <v>2</v>
      </c>
      <c r="E151" s="2" t="s">
        <v>167</v>
      </c>
      <c r="F151" s="2" t="s">
        <v>167</v>
      </c>
      <c r="G151" s="2" t="s">
        <v>167</v>
      </c>
      <c r="H151" s="2" t="s">
        <v>167</v>
      </c>
      <c r="I151" s="2" t="s">
        <v>167</v>
      </c>
      <c r="J151" s="2" t="s">
        <v>167</v>
      </c>
      <c r="K151" s="2" t="s">
        <v>167</v>
      </c>
      <c r="L151" s="2" t="s">
        <v>167</v>
      </c>
      <c r="M151" s="2" t="s">
        <v>167</v>
      </c>
      <c r="N151" s="2" t="s">
        <v>167</v>
      </c>
      <c r="O151" s="2" t="s">
        <v>167</v>
      </c>
      <c r="P151" s="2" t="s">
        <v>167</v>
      </c>
      <c r="Q151" s="2">
        <v>411</v>
      </c>
      <c r="R151" s="2" t="s">
        <v>431</v>
      </c>
      <c r="S151" s="2" t="s">
        <v>432</v>
      </c>
      <c r="T151" s="2" t="s">
        <v>172</v>
      </c>
    </row>
    <row r="152" spans="1:20" x14ac:dyDescent="0.25">
      <c r="A152" s="9" t="str">
        <f t="shared" si="8"/>
        <v>2412</v>
      </c>
      <c r="B152" s="9" t="str">
        <f t="shared" si="9"/>
        <v>2</v>
      </c>
      <c r="C152" s="9" t="str">
        <f t="shared" si="10"/>
        <v>2</v>
      </c>
      <c r="D152" s="9" t="str">
        <f t="shared" si="11"/>
        <v>2</v>
      </c>
      <c r="E152" s="2" t="s">
        <v>167</v>
      </c>
      <c r="F152" s="2" t="s">
        <v>167</v>
      </c>
      <c r="G152" s="2" t="s">
        <v>167</v>
      </c>
      <c r="H152" s="2" t="s">
        <v>167</v>
      </c>
      <c r="I152" s="2" t="s">
        <v>167</v>
      </c>
      <c r="J152" s="2" t="s">
        <v>167</v>
      </c>
      <c r="K152" s="2" t="s">
        <v>167</v>
      </c>
      <c r="L152" s="2" t="s">
        <v>167</v>
      </c>
      <c r="M152" s="2" t="s">
        <v>167</v>
      </c>
      <c r="N152" s="2" t="s">
        <v>167</v>
      </c>
      <c r="O152" s="2" t="s">
        <v>167</v>
      </c>
      <c r="P152" s="2" t="s">
        <v>167</v>
      </c>
      <c r="Q152" s="2">
        <v>412</v>
      </c>
      <c r="R152" s="2" t="s">
        <v>433</v>
      </c>
      <c r="S152" s="2" t="s">
        <v>434</v>
      </c>
      <c r="T152" s="2" t="s">
        <v>172</v>
      </c>
    </row>
    <row r="153" spans="1:20" x14ac:dyDescent="0.25">
      <c r="A153" s="9" t="str">
        <f t="shared" si="8"/>
        <v>2413</v>
      </c>
      <c r="B153" s="9" t="str">
        <f t="shared" si="9"/>
        <v>2</v>
      </c>
      <c r="C153" s="9" t="str">
        <f t="shared" si="10"/>
        <v>2</v>
      </c>
      <c r="D153" s="9" t="str">
        <f t="shared" si="11"/>
        <v>2</v>
      </c>
      <c r="E153" s="2" t="s">
        <v>167</v>
      </c>
      <c r="F153" s="2" t="s">
        <v>167</v>
      </c>
      <c r="G153" s="2" t="s">
        <v>167</v>
      </c>
      <c r="H153" s="2" t="s">
        <v>167</v>
      </c>
      <c r="I153" s="2" t="s">
        <v>167</v>
      </c>
      <c r="J153" s="2" t="s">
        <v>167</v>
      </c>
      <c r="K153" s="2" t="s">
        <v>167</v>
      </c>
      <c r="L153" s="2" t="s">
        <v>167</v>
      </c>
      <c r="M153" s="2" t="s">
        <v>167</v>
      </c>
      <c r="N153" s="2" t="s">
        <v>167</v>
      </c>
      <c r="O153" s="2" t="s">
        <v>167</v>
      </c>
      <c r="P153" s="2" t="s">
        <v>167</v>
      </c>
      <c r="Q153" s="2">
        <v>413</v>
      </c>
      <c r="R153" s="2" t="s">
        <v>435</v>
      </c>
      <c r="S153" s="2" t="s">
        <v>436</v>
      </c>
      <c r="T153" s="2" t="s">
        <v>172</v>
      </c>
    </row>
    <row r="154" spans="1:20" x14ac:dyDescent="0.25">
      <c r="A154" s="9" t="str">
        <f t="shared" si="8"/>
        <v>2414</v>
      </c>
      <c r="B154" s="9" t="str">
        <f t="shared" si="9"/>
        <v>2</v>
      </c>
      <c r="C154" s="9" t="str">
        <f t="shared" si="10"/>
        <v>2</v>
      </c>
      <c r="D154" s="9" t="str">
        <f t="shared" si="11"/>
        <v>2</v>
      </c>
      <c r="E154" s="2" t="s">
        <v>167</v>
      </c>
      <c r="F154" s="2" t="s">
        <v>167</v>
      </c>
      <c r="G154" s="2" t="s">
        <v>167</v>
      </c>
      <c r="H154" s="2" t="s">
        <v>167</v>
      </c>
      <c r="I154" s="2" t="s">
        <v>167</v>
      </c>
      <c r="J154" s="2" t="s">
        <v>167</v>
      </c>
      <c r="K154" s="2" t="s">
        <v>167</v>
      </c>
      <c r="L154" s="2" t="s">
        <v>167</v>
      </c>
      <c r="M154" s="2" t="s">
        <v>167</v>
      </c>
      <c r="N154" s="2" t="s">
        <v>167</v>
      </c>
      <c r="O154" s="2" t="s">
        <v>167</v>
      </c>
      <c r="P154" s="2" t="s">
        <v>167</v>
      </c>
      <c r="Q154" s="2">
        <v>414</v>
      </c>
      <c r="R154" s="2" t="s">
        <v>437</v>
      </c>
      <c r="S154" s="2" t="s">
        <v>438</v>
      </c>
      <c r="T154" s="2" t="s">
        <v>172</v>
      </c>
    </row>
    <row r="155" spans="1:20" x14ac:dyDescent="0.25">
      <c r="A155" s="9" t="str">
        <f t="shared" si="8"/>
        <v>2415</v>
      </c>
      <c r="B155" s="9" t="str">
        <f t="shared" si="9"/>
        <v>2</v>
      </c>
      <c r="C155" s="9" t="str">
        <f t="shared" si="10"/>
        <v>2</v>
      </c>
      <c r="D155" s="9" t="str">
        <f t="shared" si="11"/>
        <v>2</v>
      </c>
      <c r="E155" s="2" t="s">
        <v>167</v>
      </c>
      <c r="F155" s="2" t="s">
        <v>167</v>
      </c>
      <c r="G155" s="2" t="s">
        <v>167</v>
      </c>
      <c r="H155" s="2" t="s">
        <v>167</v>
      </c>
      <c r="I155" s="2" t="s">
        <v>167</v>
      </c>
      <c r="J155" s="2" t="s">
        <v>167</v>
      </c>
      <c r="K155" s="2" t="s">
        <v>167</v>
      </c>
      <c r="L155" s="2" t="s">
        <v>167</v>
      </c>
      <c r="M155" s="2" t="s">
        <v>167</v>
      </c>
      <c r="N155" s="2" t="s">
        <v>167</v>
      </c>
      <c r="O155" s="2" t="s">
        <v>167</v>
      </c>
      <c r="P155" s="2" t="s">
        <v>167</v>
      </c>
      <c r="Q155" s="2">
        <v>415</v>
      </c>
      <c r="R155" s="2" t="s">
        <v>439</v>
      </c>
      <c r="S155" s="2" t="s">
        <v>440</v>
      </c>
      <c r="T155" s="2">
        <v>58206</v>
      </c>
    </row>
    <row r="156" spans="1:20" x14ac:dyDescent="0.25">
      <c r="A156" s="9" t="str">
        <f t="shared" si="8"/>
        <v>2416</v>
      </c>
      <c r="B156" s="9" t="str">
        <f t="shared" si="9"/>
        <v>2</v>
      </c>
      <c r="C156" s="9" t="str">
        <f t="shared" si="10"/>
        <v>2</v>
      </c>
      <c r="D156" s="9" t="str">
        <f t="shared" si="11"/>
        <v>2</v>
      </c>
      <c r="E156" s="2" t="s">
        <v>167</v>
      </c>
      <c r="F156" s="2" t="s">
        <v>167</v>
      </c>
      <c r="G156" s="2" t="s">
        <v>167</v>
      </c>
      <c r="H156" s="2" t="s">
        <v>167</v>
      </c>
      <c r="I156" s="2" t="s">
        <v>167</v>
      </c>
      <c r="J156" s="2" t="s">
        <v>167</v>
      </c>
      <c r="K156" s="2" t="s">
        <v>167</v>
      </c>
      <c r="L156" s="2" t="s">
        <v>167</v>
      </c>
      <c r="M156" s="2" t="s">
        <v>167</v>
      </c>
      <c r="N156" s="2" t="s">
        <v>167</v>
      </c>
      <c r="O156" s="2" t="s">
        <v>167</v>
      </c>
      <c r="P156" s="2" t="s">
        <v>167</v>
      </c>
      <c r="Q156" s="2">
        <v>416</v>
      </c>
      <c r="R156" s="2" t="s">
        <v>441</v>
      </c>
      <c r="S156" s="2" t="s">
        <v>442</v>
      </c>
      <c r="T156" s="2">
        <v>58901</v>
      </c>
    </row>
    <row r="157" spans="1:20" x14ac:dyDescent="0.25">
      <c r="A157" s="9" t="str">
        <f t="shared" si="8"/>
        <v>2417</v>
      </c>
      <c r="B157" s="9" t="str">
        <f t="shared" si="9"/>
        <v>2</v>
      </c>
      <c r="C157" s="9" t="str">
        <f t="shared" si="10"/>
        <v>2</v>
      </c>
      <c r="D157" s="9" t="str">
        <f t="shared" si="11"/>
        <v>2</v>
      </c>
      <c r="E157" s="2" t="s">
        <v>167</v>
      </c>
      <c r="F157" s="2" t="s">
        <v>167</v>
      </c>
      <c r="G157" s="2" t="s">
        <v>167</v>
      </c>
      <c r="H157" s="2" t="s">
        <v>167</v>
      </c>
      <c r="I157" s="2" t="s">
        <v>167</v>
      </c>
      <c r="J157" s="2" t="s">
        <v>167</v>
      </c>
      <c r="K157" s="2" t="s">
        <v>167</v>
      </c>
      <c r="L157" s="2" t="s">
        <v>167</v>
      </c>
      <c r="M157" s="2" t="s">
        <v>167</v>
      </c>
      <c r="N157" s="2" t="s">
        <v>167</v>
      </c>
      <c r="O157" s="2" t="s">
        <v>167</v>
      </c>
      <c r="P157" s="2" t="s">
        <v>167</v>
      </c>
      <c r="Q157" s="2">
        <v>417</v>
      </c>
      <c r="R157" s="2" t="s">
        <v>443</v>
      </c>
      <c r="S157" s="2" t="s">
        <v>444</v>
      </c>
      <c r="T157" s="2" t="s">
        <v>445</v>
      </c>
    </row>
    <row r="158" spans="1:20" x14ac:dyDescent="0.25">
      <c r="A158" s="9" t="str">
        <f t="shared" si="8"/>
        <v>2418</v>
      </c>
      <c r="B158" s="9" t="str">
        <f t="shared" si="9"/>
        <v>2</v>
      </c>
      <c r="C158" s="9" t="str">
        <f t="shared" si="10"/>
        <v>2</v>
      </c>
      <c r="D158" s="9" t="str">
        <f t="shared" si="11"/>
        <v>2</v>
      </c>
      <c r="E158" s="2" t="s">
        <v>167</v>
      </c>
      <c r="F158" s="2" t="s">
        <v>167</v>
      </c>
      <c r="G158" s="2" t="s">
        <v>167</v>
      </c>
      <c r="H158" s="2" t="s">
        <v>167</v>
      </c>
      <c r="I158" s="2" t="s">
        <v>167</v>
      </c>
      <c r="J158" s="2" t="s">
        <v>167</v>
      </c>
      <c r="K158" s="2" t="s">
        <v>167</v>
      </c>
      <c r="L158" s="2" t="s">
        <v>167</v>
      </c>
      <c r="M158" s="2" t="s">
        <v>167</v>
      </c>
      <c r="N158" s="2" t="s">
        <v>167</v>
      </c>
      <c r="O158" s="2" t="s">
        <v>167</v>
      </c>
      <c r="P158" s="2" t="s">
        <v>167</v>
      </c>
      <c r="Q158" s="2">
        <v>418</v>
      </c>
      <c r="R158" s="2" t="s">
        <v>446</v>
      </c>
      <c r="S158" s="2" t="s">
        <v>447</v>
      </c>
      <c r="T158" s="2" t="s">
        <v>172</v>
      </c>
    </row>
    <row r="159" spans="1:20" x14ac:dyDescent="0.25">
      <c r="A159" s="9" t="str">
        <f t="shared" si="8"/>
        <v>2500</v>
      </c>
      <c r="B159" s="9" t="str">
        <f t="shared" si="9"/>
        <v>2</v>
      </c>
      <c r="C159" s="9" t="str">
        <f t="shared" si="10"/>
        <v>2</v>
      </c>
      <c r="D159" s="9" t="str">
        <f t="shared" si="11"/>
        <v>2</v>
      </c>
      <c r="E159" s="2" t="s">
        <v>167</v>
      </c>
      <c r="F159" s="2" t="s">
        <v>167</v>
      </c>
      <c r="G159" s="2" t="s">
        <v>167</v>
      </c>
      <c r="H159" s="2" t="s">
        <v>167</v>
      </c>
      <c r="I159" s="2" t="s">
        <v>167</v>
      </c>
      <c r="J159" s="2" t="s">
        <v>167</v>
      </c>
      <c r="K159" s="2" t="s">
        <v>167</v>
      </c>
      <c r="L159" s="2" t="s">
        <v>167</v>
      </c>
      <c r="M159" s="2" t="s">
        <v>167</v>
      </c>
      <c r="N159" s="2" t="s">
        <v>167</v>
      </c>
      <c r="O159" s="2" t="s">
        <v>167</v>
      </c>
      <c r="P159" s="2" t="s">
        <v>167</v>
      </c>
      <c r="Q159" s="2">
        <v>500</v>
      </c>
      <c r="R159" s="2" t="s">
        <v>246</v>
      </c>
      <c r="S159" s="2" t="s">
        <v>448</v>
      </c>
      <c r="T159" s="2" t="s">
        <v>172</v>
      </c>
    </row>
    <row r="160" spans="1:20" x14ac:dyDescent="0.25">
      <c r="A160" s="9" t="str">
        <f t="shared" si="8"/>
        <v>2501</v>
      </c>
      <c r="B160" s="9" t="str">
        <f t="shared" si="9"/>
        <v>2</v>
      </c>
      <c r="C160" s="9" t="str">
        <f t="shared" si="10"/>
        <v>2</v>
      </c>
      <c r="D160" s="9" t="str">
        <f t="shared" si="11"/>
        <v>2</v>
      </c>
      <c r="E160" s="2" t="s">
        <v>167</v>
      </c>
      <c r="F160" s="2" t="s">
        <v>167</v>
      </c>
      <c r="G160" s="2" t="s">
        <v>167</v>
      </c>
      <c r="H160" s="2" t="s">
        <v>167</v>
      </c>
      <c r="I160" s="2" t="s">
        <v>167</v>
      </c>
      <c r="J160" s="2" t="s">
        <v>167</v>
      </c>
      <c r="K160" s="2" t="s">
        <v>167</v>
      </c>
      <c r="L160" s="2" t="s">
        <v>167</v>
      </c>
      <c r="M160" s="2" t="s">
        <v>167</v>
      </c>
      <c r="N160" s="2" t="s">
        <v>167</v>
      </c>
      <c r="O160" s="2" t="s">
        <v>167</v>
      </c>
      <c r="P160" s="2" t="s">
        <v>167</v>
      </c>
      <c r="Q160" s="2">
        <v>501</v>
      </c>
      <c r="R160" s="2" t="s">
        <v>248</v>
      </c>
      <c r="S160" s="2" t="s">
        <v>249</v>
      </c>
      <c r="T160" s="2" t="s">
        <v>172</v>
      </c>
    </row>
    <row r="161" spans="1:20" x14ac:dyDescent="0.25">
      <c r="A161" s="9" t="str">
        <f t="shared" si="8"/>
        <v>2503</v>
      </c>
      <c r="B161" s="9" t="str">
        <f t="shared" si="9"/>
        <v>2</v>
      </c>
      <c r="C161" s="9" t="str">
        <f t="shared" si="10"/>
        <v>2</v>
      </c>
      <c r="D161" s="9" t="str">
        <f t="shared" si="11"/>
        <v>2</v>
      </c>
      <c r="E161" s="2" t="s">
        <v>167</v>
      </c>
      <c r="F161" s="2" t="s">
        <v>167</v>
      </c>
      <c r="G161" s="2" t="s">
        <v>167</v>
      </c>
      <c r="H161" s="2" t="s">
        <v>167</v>
      </c>
      <c r="I161" s="2" t="s">
        <v>167</v>
      </c>
      <c r="J161" s="2" t="s">
        <v>167</v>
      </c>
      <c r="K161" s="2" t="s">
        <v>167</v>
      </c>
      <c r="L161" s="2" t="s">
        <v>167</v>
      </c>
      <c r="M161" s="2" t="s">
        <v>167</v>
      </c>
      <c r="N161" s="2" t="s">
        <v>167</v>
      </c>
      <c r="O161" s="2" t="s">
        <v>167</v>
      </c>
      <c r="P161" s="2" t="s">
        <v>167</v>
      </c>
      <c r="Q161" s="2">
        <v>503</v>
      </c>
      <c r="R161" s="2" t="s">
        <v>251</v>
      </c>
      <c r="S161" s="2" t="s">
        <v>252</v>
      </c>
      <c r="T161" s="2" t="s">
        <v>172</v>
      </c>
    </row>
    <row r="162" spans="1:20" x14ac:dyDescent="0.25">
      <c r="A162" s="9" t="str">
        <f t="shared" si="8"/>
        <v>2504</v>
      </c>
      <c r="B162" s="9" t="str">
        <f t="shared" si="9"/>
        <v>2</v>
      </c>
      <c r="C162" s="9" t="str">
        <f t="shared" si="10"/>
        <v>2</v>
      </c>
      <c r="D162" s="9" t="str">
        <f t="shared" si="11"/>
        <v>2</v>
      </c>
      <c r="E162" s="2" t="s">
        <v>167</v>
      </c>
      <c r="F162" s="2" t="s">
        <v>167</v>
      </c>
      <c r="G162" s="2" t="s">
        <v>167</v>
      </c>
      <c r="H162" s="2" t="s">
        <v>167</v>
      </c>
      <c r="I162" s="2" t="s">
        <v>167</v>
      </c>
      <c r="J162" s="2" t="s">
        <v>167</v>
      </c>
      <c r="K162" s="2" t="s">
        <v>167</v>
      </c>
      <c r="L162" s="2" t="s">
        <v>167</v>
      </c>
      <c r="M162" s="2" t="s">
        <v>167</v>
      </c>
      <c r="N162" s="2" t="s">
        <v>167</v>
      </c>
      <c r="O162" s="2" t="s">
        <v>167</v>
      </c>
      <c r="P162" s="2" t="s">
        <v>167</v>
      </c>
      <c r="Q162" s="2">
        <v>504</v>
      </c>
      <c r="R162" s="2" t="s">
        <v>253</v>
      </c>
      <c r="S162" s="2" t="s">
        <v>254</v>
      </c>
      <c r="T162" s="2" t="s">
        <v>172</v>
      </c>
    </row>
    <row r="163" spans="1:20" x14ac:dyDescent="0.25">
      <c r="A163" s="9" t="str">
        <f t="shared" si="8"/>
        <v>2502</v>
      </c>
      <c r="B163" s="9" t="str">
        <f t="shared" si="9"/>
        <v>2</v>
      </c>
      <c r="C163" s="9" t="str">
        <f t="shared" si="10"/>
        <v>2</v>
      </c>
      <c r="D163" s="9" t="str">
        <f t="shared" si="11"/>
        <v>2</v>
      </c>
      <c r="E163" s="2" t="s">
        <v>167</v>
      </c>
      <c r="F163" s="2" t="s">
        <v>167</v>
      </c>
      <c r="G163" s="2" t="s">
        <v>167</v>
      </c>
      <c r="H163" s="2" t="s">
        <v>167</v>
      </c>
      <c r="I163" s="2" t="s">
        <v>167</v>
      </c>
      <c r="J163" s="2" t="s">
        <v>167</v>
      </c>
      <c r="K163" s="2" t="s">
        <v>167</v>
      </c>
      <c r="L163" s="2" t="s">
        <v>167</v>
      </c>
      <c r="M163" s="2" t="s">
        <v>167</v>
      </c>
      <c r="N163" s="2" t="s">
        <v>167</v>
      </c>
      <c r="O163" s="2" t="s">
        <v>167</v>
      </c>
      <c r="P163" s="2" t="s">
        <v>167</v>
      </c>
      <c r="Q163" s="2">
        <v>502</v>
      </c>
      <c r="R163" s="2" t="s">
        <v>256</v>
      </c>
      <c r="S163" s="2" t="s">
        <v>257</v>
      </c>
      <c r="T163" s="2" t="s">
        <v>172</v>
      </c>
    </row>
    <row r="164" spans="1:20" x14ac:dyDescent="0.25">
      <c r="A164" s="9" t="str">
        <f t="shared" si="8"/>
        <v>2600</v>
      </c>
      <c r="B164" s="9" t="str">
        <f t="shared" si="9"/>
        <v>2</v>
      </c>
      <c r="C164" s="9" t="str">
        <f t="shared" si="10"/>
        <v>2</v>
      </c>
      <c r="D164" s="9" t="str">
        <f t="shared" si="11"/>
        <v>2</v>
      </c>
      <c r="E164" s="2" t="s">
        <v>167</v>
      </c>
      <c r="F164" s="2" t="s">
        <v>167</v>
      </c>
      <c r="G164" s="2" t="s">
        <v>167</v>
      </c>
      <c r="H164" s="2" t="s">
        <v>167</v>
      </c>
      <c r="I164" s="2" t="s">
        <v>167</v>
      </c>
      <c r="J164" s="2" t="s">
        <v>167</v>
      </c>
      <c r="K164" s="2" t="s">
        <v>167</v>
      </c>
      <c r="L164" s="2" t="s">
        <v>167</v>
      </c>
      <c r="M164" s="2" t="s">
        <v>167</v>
      </c>
      <c r="N164" s="2" t="s">
        <v>167</v>
      </c>
      <c r="O164" s="2" t="s">
        <v>167</v>
      </c>
      <c r="P164" s="2" t="s">
        <v>167</v>
      </c>
      <c r="Q164" s="2">
        <v>600</v>
      </c>
      <c r="R164" s="2" t="s">
        <v>449</v>
      </c>
      <c r="S164" s="2" t="s">
        <v>450</v>
      </c>
      <c r="T164" s="2" t="s">
        <v>172</v>
      </c>
    </row>
    <row r="165" spans="1:20" x14ac:dyDescent="0.25">
      <c r="A165" s="9" t="str">
        <f t="shared" si="8"/>
        <v>2601</v>
      </c>
      <c r="B165" s="9" t="str">
        <f t="shared" si="9"/>
        <v>2</v>
      </c>
      <c r="C165" s="9" t="str">
        <f t="shared" si="10"/>
        <v>2</v>
      </c>
      <c r="D165" s="9" t="str">
        <f t="shared" si="11"/>
        <v>2</v>
      </c>
      <c r="E165" s="2" t="s">
        <v>167</v>
      </c>
      <c r="F165" s="2" t="s">
        <v>167</v>
      </c>
      <c r="G165" s="2" t="s">
        <v>167</v>
      </c>
      <c r="H165" s="2" t="s">
        <v>167</v>
      </c>
      <c r="I165" s="2" t="s">
        <v>167</v>
      </c>
      <c r="J165" s="2" t="s">
        <v>167</v>
      </c>
      <c r="K165" s="2" t="s">
        <v>167</v>
      </c>
      <c r="L165" s="2" t="s">
        <v>167</v>
      </c>
      <c r="M165" s="2" t="s">
        <v>167</v>
      </c>
      <c r="N165" s="2" t="s">
        <v>167</v>
      </c>
      <c r="O165" s="2" t="s">
        <v>167</v>
      </c>
      <c r="P165" s="2" t="s">
        <v>167</v>
      </c>
      <c r="Q165" s="2">
        <v>601</v>
      </c>
      <c r="R165" s="2" t="s">
        <v>451</v>
      </c>
      <c r="S165" s="2" t="s">
        <v>450</v>
      </c>
      <c r="T165" s="2" t="s">
        <v>172</v>
      </c>
    </row>
    <row r="166" spans="1:20" x14ac:dyDescent="0.25">
      <c r="A166" s="9" t="str">
        <f t="shared" ref="A166:A200" si="12">CONCATENATE($E$101,Q166)</f>
        <v>2610</v>
      </c>
      <c r="B166" s="9" t="str">
        <f t="shared" ref="B166:B200" si="13">CONCATENATE($E$101,H166)</f>
        <v>2</v>
      </c>
      <c r="C166" s="9" t="str">
        <f t="shared" ref="C166:C200" si="14">CONCATENATE($E$101,K166)</f>
        <v>2</v>
      </c>
      <c r="D166" s="9" t="str">
        <f t="shared" ref="D166:D200" si="15">CONCATENATE($E$101,N166)</f>
        <v>2</v>
      </c>
      <c r="E166" s="2" t="s">
        <v>167</v>
      </c>
      <c r="F166" s="2" t="s">
        <v>167</v>
      </c>
      <c r="G166" s="2" t="s">
        <v>167</v>
      </c>
      <c r="H166" s="2" t="s">
        <v>167</v>
      </c>
      <c r="I166" s="2" t="s">
        <v>167</v>
      </c>
      <c r="J166" s="2" t="s">
        <v>167</v>
      </c>
      <c r="K166" s="2" t="s">
        <v>167</v>
      </c>
      <c r="L166" s="2" t="s">
        <v>167</v>
      </c>
      <c r="M166" s="2" t="s">
        <v>167</v>
      </c>
      <c r="N166" s="2" t="s">
        <v>167</v>
      </c>
      <c r="O166" s="2" t="s">
        <v>167</v>
      </c>
      <c r="P166" s="2" t="s">
        <v>167</v>
      </c>
      <c r="Q166" s="2">
        <v>610</v>
      </c>
      <c r="R166" s="2" t="s">
        <v>452</v>
      </c>
      <c r="S166" s="2" t="s">
        <v>453</v>
      </c>
      <c r="T166" s="2" t="s">
        <v>454</v>
      </c>
    </row>
    <row r="167" spans="1:20" x14ac:dyDescent="0.25">
      <c r="A167" s="9" t="str">
        <f t="shared" si="12"/>
        <v>2611</v>
      </c>
      <c r="B167" s="9" t="str">
        <f t="shared" si="13"/>
        <v>2</v>
      </c>
      <c r="C167" s="9" t="str">
        <f t="shared" si="14"/>
        <v>2</v>
      </c>
      <c r="D167" s="9" t="str">
        <f t="shared" si="15"/>
        <v>2</v>
      </c>
      <c r="E167" s="2" t="s">
        <v>167</v>
      </c>
      <c r="F167" s="2" t="s">
        <v>167</v>
      </c>
      <c r="G167" s="2" t="s">
        <v>167</v>
      </c>
      <c r="H167" s="2" t="s">
        <v>167</v>
      </c>
      <c r="I167" s="2" t="s">
        <v>167</v>
      </c>
      <c r="J167" s="2" t="s">
        <v>167</v>
      </c>
      <c r="K167" s="2" t="s">
        <v>167</v>
      </c>
      <c r="L167" s="2" t="s">
        <v>167</v>
      </c>
      <c r="M167" s="2" t="s">
        <v>167</v>
      </c>
      <c r="N167" s="2" t="s">
        <v>167</v>
      </c>
      <c r="O167" s="2" t="s">
        <v>167</v>
      </c>
      <c r="P167" s="2" t="s">
        <v>167</v>
      </c>
      <c r="Q167" s="2">
        <v>611</v>
      </c>
      <c r="R167" s="2" t="s">
        <v>455</v>
      </c>
      <c r="S167" s="2" t="s">
        <v>453</v>
      </c>
      <c r="T167" s="2" t="s">
        <v>456</v>
      </c>
    </row>
    <row r="168" spans="1:20" x14ac:dyDescent="0.25">
      <c r="A168" s="9" t="str">
        <f t="shared" si="12"/>
        <v>2999</v>
      </c>
      <c r="B168" s="9" t="str">
        <f t="shared" si="13"/>
        <v>2</v>
      </c>
      <c r="C168" s="9" t="str">
        <f t="shared" si="14"/>
        <v>2</v>
      </c>
      <c r="D168" s="9" t="str">
        <f t="shared" si="15"/>
        <v>2</v>
      </c>
      <c r="E168" s="2" t="s">
        <v>167</v>
      </c>
      <c r="F168" s="2" t="s">
        <v>167</v>
      </c>
      <c r="G168" s="2" t="s">
        <v>167</v>
      </c>
      <c r="H168" s="2" t="s">
        <v>167</v>
      </c>
      <c r="I168" s="2" t="s">
        <v>167</v>
      </c>
      <c r="J168" s="2" t="s">
        <v>167</v>
      </c>
      <c r="K168" s="2" t="s">
        <v>167</v>
      </c>
      <c r="L168" s="2" t="s">
        <v>167</v>
      </c>
      <c r="M168" s="2" t="s">
        <v>167</v>
      </c>
      <c r="N168" s="2" t="s">
        <v>167</v>
      </c>
      <c r="O168" s="2" t="s">
        <v>167</v>
      </c>
      <c r="P168" s="2" t="s">
        <v>167</v>
      </c>
      <c r="Q168" s="2">
        <v>999</v>
      </c>
      <c r="R168" s="2" t="s">
        <v>295</v>
      </c>
      <c r="S168" s="2" t="s">
        <v>457</v>
      </c>
      <c r="T168" s="2" t="s">
        <v>172</v>
      </c>
    </row>
    <row r="169" spans="1:20" x14ac:dyDescent="0.25">
      <c r="A169" s="9" t="str">
        <f t="shared" si="12"/>
        <v>2</v>
      </c>
      <c r="B169" s="9" t="str">
        <f t="shared" si="13"/>
        <v>2</v>
      </c>
      <c r="C169" s="9" t="str">
        <f t="shared" si="14"/>
        <v>2</v>
      </c>
      <c r="D169" s="9" t="str">
        <f t="shared" si="15"/>
        <v>2</v>
      </c>
      <c r="E169" s="2" t="s">
        <v>167</v>
      </c>
      <c r="F169" s="2" t="s">
        <v>167</v>
      </c>
      <c r="G169" s="2" t="s">
        <v>167</v>
      </c>
      <c r="H169" s="2" t="s">
        <v>167</v>
      </c>
      <c r="I169" s="2" t="s">
        <v>167</v>
      </c>
      <c r="J169" s="2" t="s">
        <v>167</v>
      </c>
      <c r="K169" s="2" t="s">
        <v>167</v>
      </c>
      <c r="L169" s="2" t="s">
        <v>167</v>
      </c>
      <c r="M169" s="2" t="s">
        <v>167</v>
      </c>
      <c r="N169" s="2" t="s">
        <v>167</v>
      </c>
      <c r="O169" s="2" t="s">
        <v>167</v>
      </c>
      <c r="P169" s="2" t="s">
        <v>167</v>
      </c>
      <c r="Q169" s="2" t="s">
        <v>167</v>
      </c>
      <c r="R169" s="2" t="s">
        <v>167</v>
      </c>
      <c r="S169" s="2" t="s">
        <v>167</v>
      </c>
      <c r="T169" s="2" t="s">
        <v>167</v>
      </c>
    </row>
    <row r="170" spans="1:20" x14ac:dyDescent="0.25">
      <c r="A170" s="9" t="str">
        <f t="shared" si="12"/>
        <v>2</v>
      </c>
      <c r="B170" s="9" t="str">
        <f t="shared" si="13"/>
        <v>2</v>
      </c>
      <c r="C170" s="9" t="str">
        <f t="shared" si="14"/>
        <v>2</v>
      </c>
      <c r="D170" s="9" t="str">
        <f t="shared" si="15"/>
        <v>2</v>
      </c>
      <c r="E170" s="2" t="s">
        <v>167</v>
      </c>
      <c r="F170" s="2" t="s">
        <v>167</v>
      </c>
      <c r="G170" s="2" t="s">
        <v>167</v>
      </c>
      <c r="H170" s="2" t="s">
        <v>167</v>
      </c>
      <c r="I170" s="2" t="s">
        <v>167</v>
      </c>
      <c r="J170" s="2" t="s">
        <v>167</v>
      </c>
      <c r="K170" s="2" t="s">
        <v>167</v>
      </c>
      <c r="L170" s="2" t="s">
        <v>167</v>
      </c>
      <c r="M170" s="2" t="s">
        <v>167</v>
      </c>
      <c r="N170" s="2" t="s">
        <v>167</v>
      </c>
      <c r="O170" s="2" t="s">
        <v>167</v>
      </c>
      <c r="P170" s="2" t="s">
        <v>167</v>
      </c>
      <c r="Q170" s="2" t="s">
        <v>167</v>
      </c>
      <c r="R170" s="2" t="s">
        <v>167</v>
      </c>
      <c r="S170" s="2" t="s">
        <v>167</v>
      </c>
      <c r="T170" s="2" t="s">
        <v>167</v>
      </c>
    </row>
    <row r="171" spans="1:20" x14ac:dyDescent="0.25">
      <c r="A171" s="9" t="str">
        <f t="shared" si="12"/>
        <v>2</v>
      </c>
      <c r="B171" s="9" t="str">
        <f t="shared" si="13"/>
        <v>2</v>
      </c>
      <c r="C171" s="9" t="str">
        <f t="shared" si="14"/>
        <v>2</v>
      </c>
      <c r="D171" s="9" t="str">
        <f t="shared" si="15"/>
        <v>2</v>
      </c>
      <c r="E171" s="2" t="s">
        <v>167</v>
      </c>
      <c r="F171" s="2" t="s">
        <v>167</v>
      </c>
      <c r="G171" s="2" t="s">
        <v>167</v>
      </c>
      <c r="H171" s="2" t="s">
        <v>167</v>
      </c>
      <c r="I171" s="2" t="s">
        <v>167</v>
      </c>
      <c r="J171" s="2" t="s">
        <v>167</v>
      </c>
      <c r="K171" s="2" t="s">
        <v>167</v>
      </c>
      <c r="L171" s="2" t="s">
        <v>167</v>
      </c>
      <c r="M171" s="2" t="s">
        <v>167</v>
      </c>
      <c r="N171" s="2" t="s">
        <v>167</v>
      </c>
      <c r="O171" s="2" t="s">
        <v>167</v>
      </c>
      <c r="P171" s="2" t="s">
        <v>167</v>
      </c>
      <c r="Q171" s="2" t="s">
        <v>167</v>
      </c>
      <c r="R171" s="2" t="s">
        <v>167</v>
      </c>
      <c r="S171" s="2" t="s">
        <v>167</v>
      </c>
      <c r="T171" s="2" t="s">
        <v>167</v>
      </c>
    </row>
    <row r="172" spans="1:20" x14ac:dyDescent="0.25">
      <c r="A172" s="9" t="str">
        <f t="shared" si="12"/>
        <v>2</v>
      </c>
      <c r="B172" s="9" t="str">
        <f t="shared" si="13"/>
        <v>2</v>
      </c>
      <c r="C172" s="9" t="str">
        <f t="shared" si="14"/>
        <v>2</v>
      </c>
      <c r="D172" s="9" t="str">
        <f t="shared" si="15"/>
        <v>2</v>
      </c>
      <c r="E172" s="2" t="s">
        <v>167</v>
      </c>
      <c r="F172" s="2" t="s">
        <v>167</v>
      </c>
      <c r="G172" s="2" t="s">
        <v>167</v>
      </c>
      <c r="H172" s="2" t="s">
        <v>167</v>
      </c>
      <c r="I172" s="2" t="s">
        <v>167</v>
      </c>
      <c r="J172" s="2" t="s">
        <v>167</v>
      </c>
      <c r="K172" s="2" t="s">
        <v>167</v>
      </c>
      <c r="L172" s="2" t="s">
        <v>167</v>
      </c>
      <c r="M172" s="2" t="s">
        <v>167</v>
      </c>
      <c r="N172" s="2" t="s">
        <v>167</v>
      </c>
      <c r="O172" s="2" t="s">
        <v>167</v>
      </c>
      <c r="P172" s="2" t="s">
        <v>167</v>
      </c>
      <c r="Q172" s="2" t="s">
        <v>167</v>
      </c>
      <c r="R172" s="2" t="s">
        <v>167</v>
      </c>
      <c r="S172" s="2" t="s">
        <v>167</v>
      </c>
      <c r="T172" s="2" t="s">
        <v>167</v>
      </c>
    </row>
    <row r="173" spans="1:20" x14ac:dyDescent="0.25">
      <c r="A173" s="9" t="str">
        <f t="shared" si="12"/>
        <v>2</v>
      </c>
      <c r="B173" s="9" t="str">
        <f t="shared" si="13"/>
        <v>2</v>
      </c>
      <c r="C173" s="9" t="str">
        <f t="shared" si="14"/>
        <v>2</v>
      </c>
      <c r="D173" s="9" t="str">
        <f t="shared" si="15"/>
        <v>2</v>
      </c>
      <c r="E173" s="2" t="s">
        <v>167</v>
      </c>
      <c r="F173" s="2" t="s">
        <v>167</v>
      </c>
      <c r="G173" s="2" t="s">
        <v>167</v>
      </c>
      <c r="H173" s="2" t="s">
        <v>167</v>
      </c>
      <c r="I173" s="2" t="s">
        <v>167</v>
      </c>
      <c r="J173" s="2" t="s">
        <v>167</v>
      </c>
      <c r="K173" s="2" t="s">
        <v>167</v>
      </c>
      <c r="L173" s="2" t="s">
        <v>167</v>
      </c>
      <c r="M173" s="2" t="s">
        <v>167</v>
      </c>
      <c r="N173" s="2" t="s">
        <v>167</v>
      </c>
      <c r="O173" s="2" t="s">
        <v>167</v>
      </c>
      <c r="P173" s="2" t="s">
        <v>167</v>
      </c>
      <c r="Q173" s="2" t="s">
        <v>167</v>
      </c>
      <c r="R173" s="2" t="s">
        <v>167</v>
      </c>
      <c r="S173" s="2" t="s">
        <v>167</v>
      </c>
      <c r="T173" s="2" t="s">
        <v>167</v>
      </c>
    </row>
    <row r="174" spans="1:20" x14ac:dyDescent="0.25">
      <c r="A174" s="9" t="str">
        <f t="shared" si="12"/>
        <v>2</v>
      </c>
      <c r="B174" s="9" t="str">
        <f t="shared" si="13"/>
        <v>2</v>
      </c>
      <c r="C174" s="9" t="str">
        <f t="shared" si="14"/>
        <v>2</v>
      </c>
      <c r="D174" s="9" t="str">
        <f t="shared" si="15"/>
        <v>2</v>
      </c>
      <c r="E174" s="2" t="s">
        <v>167</v>
      </c>
      <c r="F174" s="2" t="s">
        <v>167</v>
      </c>
      <c r="G174" s="2" t="s">
        <v>167</v>
      </c>
      <c r="H174" s="2" t="s">
        <v>167</v>
      </c>
      <c r="I174" s="2" t="s">
        <v>167</v>
      </c>
      <c r="J174" s="2" t="s">
        <v>167</v>
      </c>
      <c r="K174" s="2" t="s">
        <v>167</v>
      </c>
      <c r="L174" s="2" t="s">
        <v>167</v>
      </c>
      <c r="M174" s="2" t="s">
        <v>167</v>
      </c>
      <c r="N174" s="2" t="s">
        <v>167</v>
      </c>
      <c r="O174" s="2" t="s">
        <v>167</v>
      </c>
      <c r="P174" s="2" t="s">
        <v>167</v>
      </c>
      <c r="Q174" s="2" t="s">
        <v>167</v>
      </c>
      <c r="R174" s="2" t="s">
        <v>167</v>
      </c>
      <c r="S174" s="2" t="s">
        <v>167</v>
      </c>
      <c r="T174" s="2" t="s">
        <v>167</v>
      </c>
    </row>
    <row r="175" spans="1:20" x14ac:dyDescent="0.25">
      <c r="A175" s="9" t="str">
        <f t="shared" si="12"/>
        <v>2</v>
      </c>
      <c r="B175" s="9" t="str">
        <f t="shared" si="13"/>
        <v>2</v>
      </c>
      <c r="C175" s="9" t="str">
        <f t="shared" si="14"/>
        <v>2</v>
      </c>
      <c r="D175" s="9" t="str">
        <f t="shared" si="15"/>
        <v>2</v>
      </c>
      <c r="E175" s="2" t="s">
        <v>167</v>
      </c>
      <c r="F175" s="2" t="s">
        <v>167</v>
      </c>
      <c r="G175" s="2" t="s">
        <v>167</v>
      </c>
      <c r="H175" s="2" t="s">
        <v>167</v>
      </c>
      <c r="I175" s="2" t="s">
        <v>167</v>
      </c>
      <c r="J175" s="2" t="s">
        <v>167</v>
      </c>
      <c r="K175" s="2" t="s">
        <v>167</v>
      </c>
      <c r="L175" s="2" t="s">
        <v>167</v>
      </c>
      <c r="M175" s="2" t="s">
        <v>167</v>
      </c>
      <c r="N175" s="2" t="s">
        <v>167</v>
      </c>
      <c r="O175" s="2" t="s">
        <v>167</v>
      </c>
      <c r="P175" s="2" t="s">
        <v>167</v>
      </c>
      <c r="Q175" s="2" t="s">
        <v>167</v>
      </c>
      <c r="R175" s="2" t="s">
        <v>167</v>
      </c>
      <c r="S175" s="2" t="s">
        <v>167</v>
      </c>
      <c r="T175" s="2" t="s">
        <v>167</v>
      </c>
    </row>
    <row r="176" spans="1:20" x14ac:dyDescent="0.25">
      <c r="A176" s="9" t="str">
        <f t="shared" si="12"/>
        <v>2</v>
      </c>
      <c r="B176" s="9" t="str">
        <f t="shared" si="13"/>
        <v>2</v>
      </c>
      <c r="C176" s="9" t="str">
        <f t="shared" si="14"/>
        <v>2</v>
      </c>
      <c r="D176" s="9" t="str">
        <f t="shared" si="15"/>
        <v>2</v>
      </c>
      <c r="E176" s="2" t="s">
        <v>167</v>
      </c>
      <c r="F176" s="2" t="s">
        <v>167</v>
      </c>
      <c r="G176" s="2" t="s">
        <v>167</v>
      </c>
      <c r="H176" s="2" t="s">
        <v>167</v>
      </c>
      <c r="I176" s="2" t="s">
        <v>167</v>
      </c>
      <c r="J176" s="2" t="s">
        <v>167</v>
      </c>
      <c r="K176" s="2" t="s">
        <v>167</v>
      </c>
      <c r="L176" s="2" t="s">
        <v>167</v>
      </c>
      <c r="M176" s="2" t="s">
        <v>167</v>
      </c>
      <c r="N176" s="2" t="s">
        <v>167</v>
      </c>
      <c r="O176" s="2" t="s">
        <v>167</v>
      </c>
      <c r="P176" s="2" t="s">
        <v>167</v>
      </c>
      <c r="Q176" s="2" t="s">
        <v>167</v>
      </c>
      <c r="R176" s="2" t="s">
        <v>167</v>
      </c>
      <c r="S176" s="2" t="s">
        <v>167</v>
      </c>
      <c r="T176" s="2" t="s">
        <v>167</v>
      </c>
    </row>
    <row r="177" spans="1:20" x14ac:dyDescent="0.25">
      <c r="A177" s="9" t="str">
        <f t="shared" si="12"/>
        <v>2</v>
      </c>
      <c r="B177" s="9" t="str">
        <f t="shared" si="13"/>
        <v>2</v>
      </c>
      <c r="C177" s="9" t="str">
        <f t="shared" si="14"/>
        <v>2</v>
      </c>
      <c r="D177" s="9" t="str">
        <f t="shared" si="15"/>
        <v>2</v>
      </c>
      <c r="E177" s="2" t="s">
        <v>167</v>
      </c>
      <c r="F177" s="2" t="s">
        <v>167</v>
      </c>
      <c r="G177" s="2" t="s">
        <v>167</v>
      </c>
      <c r="H177" s="2" t="s">
        <v>167</v>
      </c>
      <c r="I177" s="2" t="s">
        <v>167</v>
      </c>
      <c r="J177" s="2" t="s">
        <v>167</v>
      </c>
      <c r="K177" s="2" t="s">
        <v>167</v>
      </c>
      <c r="L177" s="2" t="s">
        <v>167</v>
      </c>
      <c r="M177" s="2" t="s">
        <v>167</v>
      </c>
      <c r="N177" s="2" t="s">
        <v>167</v>
      </c>
      <c r="O177" s="2" t="s">
        <v>167</v>
      </c>
      <c r="P177" s="2" t="s">
        <v>167</v>
      </c>
      <c r="Q177" s="2" t="s">
        <v>167</v>
      </c>
      <c r="R177" s="2" t="s">
        <v>167</v>
      </c>
      <c r="S177" s="2" t="s">
        <v>167</v>
      </c>
      <c r="T177" s="2" t="s">
        <v>167</v>
      </c>
    </row>
    <row r="178" spans="1:20" x14ac:dyDescent="0.25">
      <c r="A178" s="9" t="str">
        <f t="shared" si="12"/>
        <v>2</v>
      </c>
      <c r="B178" s="9" t="str">
        <f t="shared" si="13"/>
        <v>2</v>
      </c>
      <c r="C178" s="9" t="str">
        <f t="shared" si="14"/>
        <v>2</v>
      </c>
      <c r="D178" s="9" t="str">
        <f t="shared" si="15"/>
        <v>2</v>
      </c>
      <c r="E178" s="2" t="s">
        <v>167</v>
      </c>
      <c r="F178" s="2" t="s">
        <v>167</v>
      </c>
      <c r="G178" s="2" t="s">
        <v>167</v>
      </c>
      <c r="H178" s="2" t="s">
        <v>167</v>
      </c>
      <c r="I178" s="2" t="s">
        <v>167</v>
      </c>
      <c r="J178" s="2" t="s">
        <v>167</v>
      </c>
      <c r="K178" s="2" t="s">
        <v>167</v>
      </c>
      <c r="L178" s="2" t="s">
        <v>167</v>
      </c>
      <c r="M178" s="2" t="s">
        <v>167</v>
      </c>
      <c r="N178" s="2" t="s">
        <v>167</v>
      </c>
      <c r="O178" s="2" t="s">
        <v>167</v>
      </c>
      <c r="P178" s="2" t="s">
        <v>167</v>
      </c>
      <c r="Q178" s="2" t="s">
        <v>167</v>
      </c>
      <c r="R178" s="2" t="s">
        <v>167</v>
      </c>
      <c r="S178" s="2" t="s">
        <v>167</v>
      </c>
      <c r="T178" s="2" t="s">
        <v>167</v>
      </c>
    </row>
    <row r="179" spans="1:20" x14ac:dyDescent="0.25">
      <c r="A179" s="9" t="str">
        <f t="shared" si="12"/>
        <v>2</v>
      </c>
      <c r="B179" s="9" t="str">
        <f t="shared" si="13"/>
        <v>2</v>
      </c>
      <c r="C179" s="9" t="str">
        <f t="shared" si="14"/>
        <v>2</v>
      </c>
      <c r="D179" s="9" t="str">
        <f t="shared" si="15"/>
        <v>2</v>
      </c>
      <c r="E179" s="2" t="s">
        <v>167</v>
      </c>
      <c r="F179" s="2" t="s">
        <v>167</v>
      </c>
      <c r="G179" s="2" t="s">
        <v>167</v>
      </c>
      <c r="H179" s="2" t="s">
        <v>167</v>
      </c>
      <c r="I179" s="2" t="s">
        <v>167</v>
      </c>
      <c r="J179" s="2" t="s">
        <v>167</v>
      </c>
      <c r="K179" s="2" t="s">
        <v>167</v>
      </c>
      <c r="L179" s="2" t="s">
        <v>167</v>
      </c>
      <c r="M179" s="2" t="s">
        <v>167</v>
      </c>
      <c r="N179" s="2" t="s">
        <v>167</v>
      </c>
      <c r="O179" s="2" t="s">
        <v>167</v>
      </c>
      <c r="P179" s="2" t="s">
        <v>167</v>
      </c>
      <c r="Q179" s="2" t="s">
        <v>167</v>
      </c>
      <c r="R179" s="2" t="s">
        <v>167</v>
      </c>
      <c r="S179" s="2" t="s">
        <v>167</v>
      </c>
      <c r="T179" s="2" t="s">
        <v>167</v>
      </c>
    </row>
    <row r="180" spans="1:20" x14ac:dyDescent="0.25">
      <c r="A180" s="9" t="str">
        <f t="shared" si="12"/>
        <v>2</v>
      </c>
      <c r="B180" s="9" t="str">
        <f t="shared" si="13"/>
        <v>2</v>
      </c>
      <c r="C180" s="9" t="str">
        <f t="shared" si="14"/>
        <v>2</v>
      </c>
      <c r="D180" s="9" t="str">
        <f t="shared" si="15"/>
        <v>2</v>
      </c>
      <c r="E180" s="2" t="s">
        <v>167</v>
      </c>
      <c r="F180" s="2" t="s">
        <v>167</v>
      </c>
      <c r="G180" s="2" t="s">
        <v>167</v>
      </c>
      <c r="H180" s="2" t="s">
        <v>167</v>
      </c>
      <c r="I180" s="2" t="s">
        <v>167</v>
      </c>
      <c r="J180" s="2" t="s">
        <v>167</v>
      </c>
      <c r="K180" s="2" t="s">
        <v>167</v>
      </c>
      <c r="L180" s="2" t="s">
        <v>167</v>
      </c>
      <c r="M180" s="2" t="s">
        <v>167</v>
      </c>
      <c r="N180" s="2" t="s">
        <v>167</v>
      </c>
      <c r="O180" s="2" t="s">
        <v>167</v>
      </c>
      <c r="P180" s="2" t="s">
        <v>167</v>
      </c>
      <c r="Q180" s="2" t="s">
        <v>167</v>
      </c>
      <c r="R180" s="2" t="s">
        <v>167</v>
      </c>
      <c r="S180" s="2" t="s">
        <v>167</v>
      </c>
      <c r="T180" s="2" t="s">
        <v>167</v>
      </c>
    </row>
    <row r="181" spans="1:20" x14ac:dyDescent="0.25">
      <c r="A181" s="9" t="str">
        <f t="shared" si="12"/>
        <v>2</v>
      </c>
      <c r="B181" s="9" t="str">
        <f t="shared" si="13"/>
        <v>2</v>
      </c>
      <c r="C181" s="9" t="str">
        <f t="shared" si="14"/>
        <v>2</v>
      </c>
      <c r="D181" s="9" t="str">
        <f t="shared" si="15"/>
        <v>2</v>
      </c>
      <c r="E181" s="2" t="s">
        <v>167</v>
      </c>
      <c r="F181" s="2" t="s">
        <v>167</v>
      </c>
      <c r="G181" s="2" t="s">
        <v>167</v>
      </c>
      <c r="H181" s="2" t="s">
        <v>167</v>
      </c>
      <c r="I181" s="2" t="s">
        <v>167</v>
      </c>
      <c r="J181" s="2" t="s">
        <v>167</v>
      </c>
      <c r="K181" s="2" t="s">
        <v>167</v>
      </c>
      <c r="L181" s="2" t="s">
        <v>167</v>
      </c>
      <c r="M181" s="2" t="s">
        <v>167</v>
      </c>
      <c r="N181" s="2" t="s">
        <v>167</v>
      </c>
      <c r="O181" s="2" t="s">
        <v>167</v>
      </c>
      <c r="P181" s="2" t="s">
        <v>167</v>
      </c>
      <c r="Q181" s="2" t="s">
        <v>167</v>
      </c>
      <c r="R181" s="2" t="s">
        <v>167</v>
      </c>
      <c r="S181" s="2" t="s">
        <v>167</v>
      </c>
      <c r="T181" s="2" t="s">
        <v>167</v>
      </c>
    </row>
    <row r="182" spans="1:20" x14ac:dyDescent="0.25">
      <c r="A182" s="9" t="str">
        <f t="shared" si="12"/>
        <v>2</v>
      </c>
      <c r="B182" s="9" t="str">
        <f t="shared" si="13"/>
        <v>2</v>
      </c>
      <c r="C182" s="9" t="str">
        <f t="shared" si="14"/>
        <v>2</v>
      </c>
      <c r="D182" s="9" t="str">
        <f t="shared" si="15"/>
        <v>2</v>
      </c>
      <c r="E182" s="2" t="s">
        <v>167</v>
      </c>
      <c r="F182" s="2" t="s">
        <v>167</v>
      </c>
      <c r="G182" s="2" t="s">
        <v>167</v>
      </c>
      <c r="H182" s="2" t="s">
        <v>167</v>
      </c>
      <c r="I182" s="2" t="s">
        <v>167</v>
      </c>
      <c r="J182" s="2" t="s">
        <v>167</v>
      </c>
      <c r="K182" s="2" t="s">
        <v>167</v>
      </c>
      <c r="L182" s="2" t="s">
        <v>167</v>
      </c>
      <c r="M182" s="2" t="s">
        <v>167</v>
      </c>
      <c r="N182" s="2" t="s">
        <v>167</v>
      </c>
      <c r="O182" s="2" t="s">
        <v>167</v>
      </c>
      <c r="P182" s="2" t="s">
        <v>167</v>
      </c>
      <c r="Q182" s="2" t="s">
        <v>167</v>
      </c>
      <c r="R182" s="2" t="s">
        <v>167</v>
      </c>
      <c r="S182" s="2" t="s">
        <v>167</v>
      </c>
      <c r="T182" s="2" t="s">
        <v>167</v>
      </c>
    </row>
    <row r="183" spans="1:20" x14ac:dyDescent="0.25">
      <c r="A183" s="9" t="str">
        <f t="shared" si="12"/>
        <v>2</v>
      </c>
      <c r="B183" s="9" t="str">
        <f t="shared" si="13"/>
        <v>2</v>
      </c>
      <c r="C183" s="9" t="str">
        <f t="shared" si="14"/>
        <v>2</v>
      </c>
      <c r="D183" s="9" t="str">
        <f t="shared" si="15"/>
        <v>2</v>
      </c>
      <c r="E183" s="2" t="s">
        <v>167</v>
      </c>
      <c r="F183" s="2" t="s">
        <v>167</v>
      </c>
      <c r="G183" s="2" t="s">
        <v>167</v>
      </c>
      <c r="H183" s="2" t="s">
        <v>167</v>
      </c>
      <c r="I183" s="2" t="s">
        <v>167</v>
      </c>
      <c r="J183" s="2" t="s">
        <v>167</v>
      </c>
      <c r="K183" s="2" t="s">
        <v>167</v>
      </c>
      <c r="L183" s="2" t="s">
        <v>167</v>
      </c>
      <c r="M183" s="2" t="s">
        <v>167</v>
      </c>
      <c r="N183" s="2" t="s">
        <v>167</v>
      </c>
      <c r="O183" s="2" t="s">
        <v>167</v>
      </c>
      <c r="P183" s="2" t="s">
        <v>167</v>
      </c>
      <c r="Q183" s="2" t="s">
        <v>167</v>
      </c>
      <c r="R183" s="2" t="s">
        <v>167</v>
      </c>
      <c r="S183" s="2" t="s">
        <v>167</v>
      </c>
      <c r="T183" s="2" t="s">
        <v>167</v>
      </c>
    </row>
    <row r="184" spans="1:20" x14ac:dyDescent="0.25">
      <c r="A184" s="9" t="str">
        <f t="shared" si="12"/>
        <v>2</v>
      </c>
      <c r="B184" s="9" t="str">
        <f t="shared" si="13"/>
        <v>2</v>
      </c>
      <c r="C184" s="9" t="str">
        <f t="shared" si="14"/>
        <v>2</v>
      </c>
      <c r="D184" s="9" t="str">
        <f t="shared" si="15"/>
        <v>2</v>
      </c>
      <c r="E184" s="2" t="s">
        <v>167</v>
      </c>
      <c r="F184" s="2" t="s">
        <v>167</v>
      </c>
      <c r="G184" s="2" t="s">
        <v>167</v>
      </c>
      <c r="H184" s="2" t="s">
        <v>167</v>
      </c>
      <c r="I184" s="2" t="s">
        <v>167</v>
      </c>
      <c r="J184" s="2" t="s">
        <v>167</v>
      </c>
      <c r="K184" s="2" t="s">
        <v>167</v>
      </c>
      <c r="L184" s="2" t="s">
        <v>167</v>
      </c>
      <c r="M184" s="2" t="s">
        <v>167</v>
      </c>
      <c r="N184" s="2" t="s">
        <v>167</v>
      </c>
      <c r="O184" s="2" t="s">
        <v>167</v>
      </c>
      <c r="P184" s="2" t="s">
        <v>167</v>
      </c>
      <c r="Q184" s="2" t="s">
        <v>167</v>
      </c>
      <c r="R184" s="2" t="s">
        <v>167</v>
      </c>
      <c r="S184" s="2" t="s">
        <v>167</v>
      </c>
      <c r="T184" s="2" t="s">
        <v>167</v>
      </c>
    </row>
    <row r="185" spans="1:20" x14ac:dyDescent="0.25">
      <c r="A185" s="9" t="str">
        <f t="shared" si="12"/>
        <v>2</v>
      </c>
      <c r="B185" s="9" t="str">
        <f t="shared" si="13"/>
        <v>2</v>
      </c>
      <c r="C185" s="9" t="str">
        <f t="shared" si="14"/>
        <v>2</v>
      </c>
      <c r="D185" s="9" t="str">
        <f t="shared" si="15"/>
        <v>2</v>
      </c>
      <c r="E185" s="2" t="s">
        <v>167</v>
      </c>
      <c r="F185" s="2" t="s">
        <v>167</v>
      </c>
      <c r="G185" s="2" t="s">
        <v>167</v>
      </c>
      <c r="H185" s="2" t="s">
        <v>167</v>
      </c>
      <c r="I185" s="2" t="s">
        <v>167</v>
      </c>
      <c r="J185" s="2" t="s">
        <v>167</v>
      </c>
      <c r="K185" s="2" t="s">
        <v>167</v>
      </c>
      <c r="L185" s="2" t="s">
        <v>167</v>
      </c>
      <c r="M185" s="2" t="s">
        <v>167</v>
      </c>
      <c r="N185" s="2" t="s">
        <v>167</v>
      </c>
      <c r="O185" s="2" t="s">
        <v>167</v>
      </c>
      <c r="P185" s="2" t="s">
        <v>167</v>
      </c>
      <c r="Q185" s="2" t="s">
        <v>167</v>
      </c>
      <c r="R185" s="2" t="s">
        <v>167</v>
      </c>
      <c r="S185" s="2" t="s">
        <v>167</v>
      </c>
      <c r="T185" s="2" t="s">
        <v>167</v>
      </c>
    </row>
    <row r="186" spans="1:20" x14ac:dyDescent="0.25">
      <c r="A186" s="9" t="str">
        <f t="shared" si="12"/>
        <v>2</v>
      </c>
      <c r="B186" s="9" t="str">
        <f t="shared" si="13"/>
        <v>2</v>
      </c>
      <c r="C186" s="9" t="str">
        <f t="shared" si="14"/>
        <v>2</v>
      </c>
      <c r="D186" s="9" t="str">
        <f t="shared" si="15"/>
        <v>2</v>
      </c>
      <c r="E186" s="2" t="s">
        <v>167</v>
      </c>
      <c r="F186" s="2" t="s">
        <v>167</v>
      </c>
      <c r="G186" s="2" t="s">
        <v>167</v>
      </c>
      <c r="H186" s="2" t="s">
        <v>167</v>
      </c>
      <c r="I186" s="2" t="s">
        <v>167</v>
      </c>
      <c r="J186" s="2" t="s">
        <v>167</v>
      </c>
      <c r="K186" s="2" t="s">
        <v>167</v>
      </c>
      <c r="L186" s="2" t="s">
        <v>167</v>
      </c>
      <c r="M186" s="2" t="s">
        <v>167</v>
      </c>
      <c r="N186" s="2" t="s">
        <v>167</v>
      </c>
      <c r="O186" s="2" t="s">
        <v>167</v>
      </c>
      <c r="P186" s="2" t="s">
        <v>167</v>
      </c>
      <c r="Q186" s="2" t="s">
        <v>167</v>
      </c>
      <c r="R186" s="2" t="s">
        <v>167</v>
      </c>
      <c r="S186" s="2" t="s">
        <v>167</v>
      </c>
      <c r="T186" s="2" t="s">
        <v>167</v>
      </c>
    </row>
    <row r="187" spans="1:20" x14ac:dyDescent="0.25">
      <c r="A187" s="9" t="str">
        <f t="shared" si="12"/>
        <v>2</v>
      </c>
      <c r="B187" s="9" t="str">
        <f t="shared" si="13"/>
        <v>2</v>
      </c>
      <c r="C187" s="9" t="str">
        <f t="shared" si="14"/>
        <v>2</v>
      </c>
      <c r="D187" s="9" t="str">
        <f t="shared" si="15"/>
        <v>2</v>
      </c>
      <c r="E187" s="2" t="s">
        <v>167</v>
      </c>
      <c r="F187" s="2" t="s">
        <v>167</v>
      </c>
      <c r="G187" s="2" t="s">
        <v>167</v>
      </c>
      <c r="H187" s="2" t="s">
        <v>167</v>
      </c>
      <c r="I187" s="2" t="s">
        <v>167</v>
      </c>
      <c r="J187" s="2" t="s">
        <v>167</v>
      </c>
      <c r="K187" s="2" t="s">
        <v>167</v>
      </c>
      <c r="L187" s="2" t="s">
        <v>167</v>
      </c>
      <c r="M187" s="2" t="s">
        <v>167</v>
      </c>
      <c r="N187" s="2" t="s">
        <v>167</v>
      </c>
      <c r="O187" s="2" t="s">
        <v>167</v>
      </c>
      <c r="P187" s="2" t="s">
        <v>167</v>
      </c>
      <c r="Q187" s="2" t="s">
        <v>167</v>
      </c>
      <c r="R187" s="2" t="s">
        <v>167</v>
      </c>
      <c r="S187" s="2" t="s">
        <v>167</v>
      </c>
      <c r="T187" s="2" t="s">
        <v>167</v>
      </c>
    </row>
    <row r="188" spans="1:20" x14ac:dyDescent="0.25">
      <c r="A188" s="9" t="str">
        <f t="shared" si="12"/>
        <v>2</v>
      </c>
      <c r="B188" s="9" t="str">
        <f t="shared" si="13"/>
        <v>2</v>
      </c>
      <c r="C188" s="9" t="str">
        <f t="shared" si="14"/>
        <v>2</v>
      </c>
      <c r="D188" s="9" t="str">
        <f t="shared" si="15"/>
        <v>2</v>
      </c>
      <c r="E188" s="2" t="s">
        <v>167</v>
      </c>
      <c r="F188" s="2" t="s">
        <v>167</v>
      </c>
      <c r="G188" s="2" t="s">
        <v>167</v>
      </c>
      <c r="H188" s="2" t="s">
        <v>167</v>
      </c>
      <c r="I188" s="2" t="s">
        <v>167</v>
      </c>
      <c r="J188" s="2" t="s">
        <v>167</v>
      </c>
      <c r="K188" s="2" t="s">
        <v>167</v>
      </c>
      <c r="L188" s="2" t="s">
        <v>167</v>
      </c>
      <c r="M188" s="2" t="s">
        <v>167</v>
      </c>
      <c r="N188" s="2" t="s">
        <v>167</v>
      </c>
      <c r="O188" s="2" t="s">
        <v>167</v>
      </c>
      <c r="P188" s="2" t="s">
        <v>167</v>
      </c>
      <c r="Q188" s="2" t="s">
        <v>167</v>
      </c>
      <c r="R188" s="2" t="s">
        <v>167</v>
      </c>
      <c r="S188" s="2" t="s">
        <v>167</v>
      </c>
      <c r="T188" s="2" t="s">
        <v>167</v>
      </c>
    </row>
    <row r="189" spans="1:20" x14ac:dyDescent="0.25">
      <c r="A189" s="9" t="str">
        <f t="shared" si="12"/>
        <v>2</v>
      </c>
      <c r="B189" s="9" t="str">
        <f t="shared" si="13"/>
        <v>2</v>
      </c>
      <c r="C189" s="9" t="str">
        <f t="shared" si="14"/>
        <v>2</v>
      </c>
      <c r="D189" s="9" t="str">
        <f t="shared" si="15"/>
        <v>2</v>
      </c>
      <c r="E189" s="2" t="s">
        <v>167</v>
      </c>
      <c r="F189" s="2" t="s">
        <v>167</v>
      </c>
      <c r="G189" s="2" t="s">
        <v>167</v>
      </c>
      <c r="H189" s="2" t="s">
        <v>167</v>
      </c>
      <c r="I189" s="2" t="s">
        <v>167</v>
      </c>
      <c r="J189" s="2" t="s">
        <v>167</v>
      </c>
      <c r="K189" s="2" t="s">
        <v>167</v>
      </c>
      <c r="L189" s="2" t="s">
        <v>167</v>
      </c>
      <c r="M189" s="2" t="s">
        <v>167</v>
      </c>
      <c r="N189" s="2" t="s">
        <v>167</v>
      </c>
      <c r="O189" s="2" t="s">
        <v>167</v>
      </c>
      <c r="P189" s="2" t="s">
        <v>167</v>
      </c>
      <c r="Q189" s="2" t="s">
        <v>167</v>
      </c>
      <c r="R189" s="2" t="s">
        <v>167</v>
      </c>
      <c r="S189" s="2" t="s">
        <v>167</v>
      </c>
      <c r="T189" s="2" t="s">
        <v>167</v>
      </c>
    </row>
    <row r="190" spans="1:20" x14ac:dyDescent="0.25">
      <c r="A190" s="9" t="str">
        <f t="shared" si="12"/>
        <v>2</v>
      </c>
      <c r="B190" s="9" t="str">
        <f t="shared" si="13"/>
        <v>2</v>
      </c>
      <c r="C190" s="9" t="str">
        <f t="shared" si="14"/>
        <v>2</v>
      </c>
      <c r="D190" s="9" t="str">
        <f t="shared" si="15"/>
        <v>2</v>
      </c>
      <c r="E190" s="2" t="s">
        <v>167</v>
      </c>
      <c r="F190" s="2" t="s">
        <v>167</v>
      </c>
      <c r="G190" s="2" t="s">
        <v>167</v>
      </c>
      <c r="H190" s="2" t="s">
        <v>167</v>
      </c>
      <c r="I190" s="2" t="s">
        <v>167</v>
      </c>
      <c r="J190" s="2" t="s">
        <v>167</v>
      </c>
      <c r="K190" s="2" t="s">
        <v>167</v>
      </c>
      <c r="L190" s="2" t="s">
        <v>167</v>
      </c>
      <c r="M190" s="2" t="s">
        <v>167</v>
      </c>
      <c r="N190" s="2" t="s">
        <v>167</v>
      </c>
      <c r="O190" s="2" t="s">
        <v>167</v>
      </c>
      <c r="P190" s="2" t="s">
        <v>167</v>
      </c>
      <c r="Q190" s="2" t="s">
        <v>167</v>
      </c>
      <c r="R190" s="2" t="s">
        <v>167</v>
      </c>
      <c r="S190" s="2" t="s">
        <v>167</v>
      </c>
      <c r="T190" s="2" t="s">
        <v>167</v>
      </c>
    </row>
    <row r="191" spans="1:20" x14ac:dyDescent="0.25">
      <c r="A191" s="9" t="str">
        <f t="shared" si="12"/>
        <v>2</v>
      </c>
      <c r="B191" s="9" t="str">
        <f t="shared" si="13"/>
        <v>2</v>
      </c>
      <c r="C191" s="9" t="str">
        <f t="shared" si="14"/>
        <v>2</v>
      </c>
      <c r="D191" s="9" t="str">
        <f t="shared" si="15"/>
        <v>2</v>
      </c>
      <c r="E191" s="2" t="s">
        <v>167</v>
      </c>
      <c r="F191" s="2" t="s">
        <v>167</v>
      </c>
      <c r="G191" s="2" t="s">
        <v>167</v>
      </c>
      <c r="H191" s="2" t="s">
        <v>167</v>
      </c>
      <c r="I191" s="2" t="s">
        <v>167</v>
      </c>
      <c r="J191" s="2" t="s">
        <v>167</v>
      </c>
      <c r="K191" s="2" t="s">
        <v>167</v>
      </c>
      <c r="L191" s="2" t="s">
        <v>167</v>
      </c>
      <c r="M191" s="2" t="s">
        <v>167</v>
      </c>
      <c r="N191" s="2" t="s">
        <v>167</v>
      </c>
      <c r="O191" s="2" t="s">
        <v>167</v>
      </c>
      <c r="P191" s="2" t="s">
        <v>167</v>
      </c>
      <c r="Q191" s="2" t="s">
        <v>167</v>
      </c>
      <c r="R191" s="2" t="s">
        <v>167</v>
      </c>
      <c r="S191" s="2" t="s">
        <v>167</v>
      </c>
      <c r="T191" s="2" t="s">
        <v>167</v>
      </c>
    </row>
    <row r="192" spans="1:20" x14ac:dyDescent="0.25">
      <c r="A192" s="9" t="str">
        <f t="shared" si="12"/>
        <v>2</v>
      </c>
      <c r="B192" s="9" t="str">
        <f t="shared" si="13"/>
        <v>2</v>
      </c>
      <c r="C192" s="9" t="str">
        <f t="shared" si="14"/>
        <v>2</v>
      </c>
      <c r="D192" s="9" t="str">
        <f t="shared" si="15"/>
        <v>2</v>
      </c>
      <c r="E192" s="2" t="s">
        <v>167</v>
      </c>
      <c r="F192" s="2" t="s">
        <v>167</v>
      </c>
      <c r="G192" s="2" t="s">
        <v>167</v>
      </c>
      <c r="H192" s="2" t="s">
        <v>167</v>
      </c>
      <c r="I192" s="2" t="s">
        <v>167</v>
      </c>
      <c r="J192" s="2" t="s">
        <v>167</v>
      </c>
      <c r="K192" s="2" t="s">
        <v>167</v>
      </c>
      <c r="L192" s="2" t="s">
        <v>167</v>
      </c>
      <c r="M192" s="2" t="s">
        <v>167</v>
      </c>
      <c r="N192" s="2" t="s">
        <v>167</v>
      </c>
      <c r="O192" s="2" t="s">
        <v>167</v>
      </c>
      <c r="P192" s="2" t="s">
        <v>167</v>
      </c>
      <c r="Q192" s="2" t="s">
        <v>167</v>
      </c>
      <c r="R192" s="2" t="s">
        <v>167</v>
      </c>
      <c r="S192" s="2" t="s">
        <v>167</v>
      </c>
      <c r="T192" s="2" t="s">
        <v>167</v>
      </c>
    </row>
    <row r="193" spans="1:20" x14ac:dyDescent="0.25">
      <c r="A193" s="9" t="str">
        <f t="shared" si="12"/>
        <v>2</v>
      </c>
      <c r="B193" s="9" t="str">
        <f t="shared" si="13"/>
        <v>2</v>
      </c>
      <c r="C193" s="9" t="str">
        <f t="shared" si="14"/>
        <v>2</v>
      </c>
      <c r="D193" s="9" t="str">
        <f t="shared" si="15"/>
        <v>2</v>
      </c>
      <c r="E193" s="2" t="s">
        <v>167</v>
      </c>
      <c r="F193" s="2" t="s">
        <v>167</v>
      </c>
      <c r="G193" s="2" t="s">
        <v>167</v>
      </c>
      <c r="H193" s="2" t="s">
        <v>167</v>
      </c>
      <c r="I193" s="2" t="s">
        <v>167</v>
      </c>
      <c r="J193" s="2" t="s">
        <v>167</v>
      </c>
      <c r="K193" s="2" t="s">
        <v>167</v>
      </c>
      <c r="L193" s="2" t="s">
        <v>167</v>
      </c>
      <c r="M193" s="2" t="s">
        <v>167</v>
      </c>
      <c r="N193" s="2" t="s">
        <v>167</v>
      </c>
      <c r="O193" s="2" t="s">
        <v>167</v>
      </c>
      <c r="P193" s="2" t="s">
        <v>167</v>
      </c>
      <c r="Q193" s="2" t="s">
        <v>167</v>
      </c>
      <c r="R193" s="2" t="s">
        <v>167</v>
      </c>
      <c r="S193" s="2" t="s">
        <v>167</v>
      </c>
      <c r="T193" s="2" t="s">
        <v>167</v>
      </c>
    </row>
    <row r="194" spans="1:20" x14ac:dyDescent="0.25">
      <c r="A194" s="9" t="str">
        <f t="shared" si="12"/>
        <v>2</v>
      </c>
      <c r="B194" s="9" t="str">
        <f t="shared" si="13"/>
        <v>2</v>
      </c>
      <c r="C194" s="9" t="str">
        <f t="shared" si="14"/>
        <v>2</v>
      </c>
      <c r="D194" s="9" t="str">
        <f t="shared" si="15"/>
        <v>2</v>
      </c>
      <c r="E194" s="2" t="s">
        <v>167</v>
      </c>
      <c r="F194" s="2" t="s">
        <v>167</v>
      </c>
      <c r="G194" s="2" t="s">
        <v>167</v>
      </c>
      <c r="H194" s="2" t="s">
        <v>167</v>
      </c>
      <c r="I194" s="2" t="s">
        <v>167</v>
      </c>
      <c r="J194" s="2" t="s">
        <v>167</v>
      </c>
      <c r="K194" s="2" t="s">
        <v>167</v>
      </c>
      <c r="L194" s="2" t="s">
        <v>167</v>
      </c>
      <c r="M194" s="2" t="s">
        <v>167</v>
      </c>
      <c r="N194" s="2" t="s">
        <v>167</v>
      </c>
      <c r="O194" s="2" t="s">
        <v>167</v>
      </c>
      <c r="P194" s="2" t="s">
        <v>167</v>
      </c>
      <c r="Q194" s="2" t="s">
        <v>167</v>
      </c>
      <c r="R194" s="2" t="s">
        <v>167</v>
      </c>
      <c r="S194" s="2" t="s">
        <v>167</v>
      </c>
      <c r="T194" s="2" t="s">
        <v>167</v>
      </c>
    </row>
    <row r="195" spans="1:20" x14ac:dyDescent="0.25">
      <c r="A195" s="9" t="str">
        <f t="shared" si="12"/>
        <v>2</v>
      </c>
      <c r="B195" s="9" t="str">
        <f t="shared" si="13"/>
        <v>2</v>
      </c>
      <c r="C195" s="9" t="str">
        <f t="shared" si="14"/>
        <v>2</v>
      </c>
      <c r="D195" s="9" t="str">
        <f t="shared" si="15"/>
        <v>2</v>
      </c>
      <c r="E195" s="2" t="s">
        <v>167</v>
      </c>
      <c r="F195" s="2" t="s">
        <v>167</v>
      </c>
      <c r="G195" s="2" t="s">
        <v>167</v>
      </c>
      <c r="H195" s="2" t="s">
        <v>167</v>
      </c>
      <c r="I195" s="2" t="s">
        <v>167</v>
      </c>
      <c r="J195" s="2" t="s">
        <v>167</v>
      </c>
      <c r="K195" s="2" t="s">
        <v>167</v>
      </c>
      <c r="L195" s="2" t="s">
        <v>167</v>
      </c>
      <c r="M195" s="2" t="s">
        <v>167</v>
      </c>
      <c r="N195" s="2" t="s">
        <v>167</v>
      </c>
      <c r="O195" s="2" t="s">
        <v>167</v>
      </c>
      <c r="P195" s="2" t="s">
        <v>167</v>
      </c>
      <c r="Q195" s="2" t="s">
        <v>167</v>
      </c>
      <c r="R195" s="2" t="s">
        <v>167</v>
      </c>
      <c r="S195" s="2" t="s">
        <v>167</v>
      </c>
      <c r="T195" s="2" t="s">
        <v>167</v>
      </c>
    </row>
    <row r="196" spans="1:20" x14ac:dyDescent="0.25">
      <c r="A196" s="9" t="str">
        <f t="shared" si="12"/>
        <v>2</v>
      </c>
      <c r="B196" s="9" t="str">
        <f t="shared" si="13"/>
        <v>2</v>
      </c>
      <c r="C196" s="9" t="str">
        <f t="shared" si="14"/>
        <v>2</v>
      </c>
      <c r="D196" s="9" t="str">
        <f t="shared" si="15"/>
        <v>2</v>
      </c>
      <c r="E196" s="2" t="s">
        <v>167</v>
      </c>
      <c r="F196" s="2" t="s">
        <v>167</v>
      </c>
      <c r="G196" s="2" t="s">
        <v>167</v>
      </c>
      <c r="H196" s="2" t="s">
        <v>167</v>
      </c>
      <c r="I196" s="2" t="s">
        <v>167</v>
      </c>
      <c r="J196" s="2" t="s">
        <v>167</v>
      </c>
      <c r="K196" s="2" t="s">
        <v>167</v>
      </c>
      <c r="L196" s="2" t="s">
        <v>167</v>
      </c>
      <c r="M196" s="2" t="s">
        <v>167</v>
      </c>
      <c r="N196" s="2" t="s">
        <v>167</v>
      </c>
      <c r="O196" s="2" t="s">
        <v>167</v>
      </c>
      <c r="P196" s="2" t="s">
        <v>167</v>
      </c>
      <c r="Q196" s="2" t="s">
        <v>167</v>
      </c>
      <c r="R196" s="2" t="s">
        <v>167</v>
      </c>
      <c r="S196" s="2" t="s">
        <v>167</v>
      </c>
      <c r="T196" s="2" t="s">
        <v>167</v>
      </c>
    </row>
    <row r="197" spans="1:20" x14ac:dyDescent="0.25">
      <c r="A197" s="9" t="str">
        <f t="shared" si="12"/>
        <v>2</v>
      </c>
      <c r="B197" s="9" t="str">
        <f t="shared" si="13"/>
        <v>2</v>
      </c>
      <c r="C197" s="9" t="str">
        <f t="shared" si="14"/>
        <v>2</v>
      </c>
      <c r="D197" s="9" t="str">
        <f t="shared" si="15"/>
        <v>2</v>
      </c>
      <c r="E197" s="2" t="s">
        <v>167</v>
      </c>
      <c r="F197" s="2" t="s">
        <v>167</v>
      </c>
      <c r="G197" s="2" t="s">
        <v>167</v>
      </c>
      <c r="H197" s="2" t="s">
        <v>167</v>
      </c>
      <c r="I197" s="2" t="s">
        <v>167</v>
      </c>
      <c r="J197" s="2" t="s">
        <v>167</v>
      </c>
      <c r="K197" s="2" t="s">
        <v>167</v>
      </c>
      <c r="L197" s="2" t="s">
        <v>167</v>
      </c>
      <c r="M197" s="2" t="s">
        <v>167</v>
      </c>
      <c r="N197" s="2" t="s">
        <v>167</v>
      </c>
      <c r="O197" s="2" t="s">
        <v>167</v>
      </c>
      <c r="P197" s="2" t="s">
        <v>167</v>
      </c>
      <c r="Q197" s="2" t="s">
        <v>167</v>
      </c>
      <c r="R197" s="2" t="s">
        <v>167</v>
      </c>
      <c r="S197" s="2" t="s">
        <v>167</v>
      </c>
      <c r="T197" s="2" t="s">
        <v>167</v>
      </c>
    </row>
    <row r="198" spans="1:20" x14ac:dyDescent="0.25">
      <c r="A198" s="9" t="str">
        <f t="shared" si="12"/>
        <v>2</v>
      </c>
      <c r="B198" s="9" t="str">
        <f t="shared" si="13"/>
        <v>2</v>
      </c>
      <c r="C198" s="9" t="str">
        <f t="shared" si="14"/>
        <v>2</v>
      </c>
      <c r="D198" s="9" t="str">
        <f t="shared" si="15"/>
        <v>2</v>
      </c>
      <c r="E198" s="2" t="s">
        <v>167</v>
      </c>
      <c r="F198" s="2" t="s">
        <v>167</v>
      </c>
      <c r="G198" s="2" t="s">
        <v>167</v>
      </c>
      <c r="H198" s="2" t="s">
        <v>167</v>
      </c>
      <c r="I198" s="2" t="s">
        <v>167</v>
      </c>
      <c r="J198" s="2" t="s">
        <v>167</v>
      </c>
      <c r="K198" s="2" t="s">
        <v>167</v>
      </c>
      <c r="L198" s="2" t="s">
        <v>167</v>
      </c>
      <c r="M198" s="2" t="s">
        <v>167</v>
      </c>
      <c r="N198" s="2" t="s">
        <v>167</v>
      </c>
      <c r="O198" s="2" t="s">
        <v>167</v>
      </c>
      <c r="P198" s="2" t="s">
        <v>167</v>
      </c>
      <c r="Q198" s="2" t="s">
        <v>167</v>
      </c>
      <c r="R198" s="2" t="s">
        <v>167</v>
      </c>
      <c r="S198" s="2" t="s">
        <v>167</v>
      </c>
      <c r="T198" s="2" t="s">
        <v>167</v>
      </c>
    </row>
    <row r="199" spans="1:20" x14ac:dyDescent="0.25">
      <c r="A199" s="9" t="str">
        <f t="shared" si="12"/>
        <v>2</v>
      </c>
      <c r="B199" s="9" t="str">
        <f t="shared" si="13"/>
        <v>2</v>
      </c>
      <c r="C199" s="9" t="str">
        <f t="shared" si="14"/>
        <v>2</v>
      </c>
      <c r="D199" s="9" t="str">
        <f t="shared" si="15"/>
        <v>2</v>
      </c>
      <c r="E199" s="2" t="s">
        <v>167</v>
      </c>
      <c r="F199" s="2" t="s">
        <v>167</v>
      </c>
      <c r="G199" s="2" t="s">
        <v>167</v>
      </c>
      <c r="H199" s="2" t="s">
        <v>167</v>
      </c>
      <c r="I199" s="2" t="s">
        <v>167</v>
      </c>
      <c r="J199" s="2" t="s">
        <v>167</v>
      </c>
      <c r="K199" s="2" t="s">
        <v>167</v>
      </c>
      <c r="L199" s="2" t="s">
        <v>167</v>
      </c>
      <c r="M199" s="2" t="s">
        <v>167</v>
      </c>
      <c r="N199" s="2" t="s">
        <v>167</v>
      </c>
      <c r="O199" s="2" t="s">
        <v>167</v>
      </c>
      <c r="P199" s="2" t="s">
        <v>167</v>
      </c>
      <c r="Q199" s="2" t="s">
        <v>167</v>
      </c>
      <c r="R199" s="2" t="s">
        <v>167</v>
      </c>
      <c r="S199" s="2" t="s">
        <v>167</v>
      </c>
      <c r="T199" s="2" t="s">
        <v>167</v>
      </c>
    </row>
    <row r="200" spans="1:20" x14ac:dyDescent="0.25">
      <c r="A200" s="9" t="str">
        <f t="shared" si="12"/>
        <v>2</v>
      </c>
      <c r="B200" s="9" t="str">
        <f t="shared" si="13"/>
        <v>2</v>
      </c>
      <c r="C200" s="9" t="str">
        <f t="shared" si="14"/>
        <v>2</v>
      </c>
      <c r="D200" s="9" t="str">
        <f t="shared" si="15"/>
        <v>2</v>
      </c>
      <c r="E200" s="2" t="s">
        <v>167</v>
      </c>
      <c r="F200" s="2" t="s">
        <v>167</v>
      </c>
      <c r="G200" s="2" t="s">
        <v>167</v>
      </c>
      <c r="H200" s="2" t="s">
        <v>167</v>
      </c>
      <c r="I200" s="2" t="s">
        <v>167</v>
      </c>
      <c r="J200" s="2" t="s">
        <v>167</v>
      </c>
      <c r="K200" s="2" t="s">
        <v>167</v>
      </c>
      <c r="L200" s="2" t="s">
        <v>167</v>
      </c>
      <c r="M200" s="2" t="s">
        <v>167</v>
      </c>
      <c r="N200" s="2" t="s">
        <v>167</v>
      </c>
      <c r="O200" s="2" t="s">
        <v>167</v>
      </c>
      <c r="P200" s="2" t="s">
        <v>167</v>
      </c>
      <c r="Q200" s="2" t="s">
        <v>167</v>
      </c>
      <c r="R200" s="2" t="s">
        <v>167</v>
      </c>
      <c r="S200" s="2" t="s">
        <v>167</v>
      </c>
      <c r="T200" s="2" t="s">
        <v>167</v>
      </c>
    </row>
    <row r="201" spans="1:20" x14ac:dyDescent="0.25">
      <c r="A201" s="9" t="str">
        <f>CONCATENATE($E$201,Q201)</f>
        <v>3300</v>
      </c>
      <c r="B201" s="9" t="str">
        <f>CONCATENATE($E$201,H201)</f>
        <v>330</v>
      </c>
      <c r="C201" s="9" t="str">
        <f>CONCATENATE($E$201,K201)</f>
        <v>330</v>
      </c>
      <c r="D201" s="9" t="str">
        <f>CONCATENATE($E$201,N201)</f>
        <v>330</v>
      </c>
      <c r="E201" s="2">
        <v>3</v>
      </c>
      <c r="F201" s="2" t="s">
        <v>458</v>
      </c>
      <c r="G201" s="2" t="s">
        <v>167</v>
      </c>
      <c r="H201" s="2">
        <v>30</v>
      </c>
      <c r="I201" s="2" t="s">
        <v>458</v>
      </c>
      <c r="J201" s="2" t="s">
        <v>167</v>
      </c>
      <c r="K201" s="2">
        <v>30</v>
      </c>
      <c r="L201" s="2" t="s">
        <v>458</v>
      </c>
      <c r="M201" s="2" t="s">
        <v>167</v>
      </c>
      <c r="N201" s="2">
        <v>30</v>
      </c>
      <c r="O201" s="2" t="s">
        <v>458</v>
      </c>
      <c r="P201" s="2" t="s">
        <v>167</v>
      </c>
      <c r="Q201" s="2">
        <v>300</v>
      </c>
      <c r="R201" s="2" t="s">
        <v>459</v>
      </c>
      <c r="S201" s="2" t="s">
        <v>460</v>
      </c>
      <c r="T201" s="2" t="s">
        <v>172</v>
      </c>
    </row>
    <row r="202" spans="1:20" x14ac:dyDescent="0.25">
      <c r="A202" s="9" t="str">
        <f t="shared" ref="A202:A265" si="16">CONCATENATE($E$201,Q202)</f>
        <v>3301</v>
      </c>
      <c r="B202" s="9" t="str">
        <f t="shared" ref="B202:B265" si="17">CONCATENATE($E$201,H202)</f>
        <v>3</v>
      </c>
      <c r="C202" s="9" t="str">
        <f t="shared" ref="C202:C265" si="18">CONCATENATE($E$201,K202)</f>
        <v>3</v>
      </c>
      <c r="D202" s="9" t="str">
        <f t="shared" ref="D202:D265" si="19">CONCATENATE($E$201,N202)</f>
        <v>3</v>
      </c>
      <c r="E202" s="2" t="s">
        <v>167</v>
      </c>
      <c r="F202" s="2" t="s">
        <v>167</v>
      </c>
      <c r="G202" s="2" t="s">
        <v>167</v>
      </c>
      <c r="H202" s="2" t="s">
        <v>167</v>
      </c>
      <c r="I202" s="2" t="s">
        <v>167</v>
      </c>
      <c r="J202" s="2" t="s">
        <v>167</v>
      </c>
      <c r="K202" s="2" t="s">
        <v>167</v>
      </c>
      <c r="L202" s="2" t="s">
        <v>167</v>
      </c>
      <c r="M202" s="2" t="s">
        <v>167</v>
      </c>
      <c r="N202" s="2" t="s">
        <v>167</v>
      </c>
      <c r="O202" s="2" t="s">
        <v>167</v>
      </c>
      <c r="P202" s="2" t="s">
        <v>167</v>
      </c>
      <c r="Q202" s="2">
        <v>301</v>
      </c>
      <c r="R202" s="2" t="s">
        <v>461</v>
      </c>
      <c r="S202" s="2" t="s">
        <v>462</v>
      </c>
      <c r="T202" s="2" t="s">
        <v>172</v>
      </c>
    </row>
    <row r="203" spans="1:20" x14ac:dyDescent="0.25">
      <c r="A203" s="9" t="str">
        <f t="shared" si="16"/>
        <v>3305</v>
      </c>
      <c r="B203" s="9" t="str">
        <f t="shared" si="17"/>
        <v>3</v>
      </c>
      <c r="C203" s="9" t="str">
        <f t="shared" si="18"/>
        <v>3</v>
      </c>
      <c r="D203" s="9" t="str">
        <f t="shared" si="19"/>
        <v>3</v>
      </c>
      <c r="E203" s="2" t="s">
        <v>167</v>
      </c>
      <c r="F203" s="2" t="s">
        <v>167</v>
      </c>
      <c r="G203" s="2" t="s">
        <v>167</v>
      </c>
      <c r="H203" s="2" t="s">
        <v>167</v>
      </c>
      <c r="I203" s="2" t="s">
        <v>167</v>
      </c>
      <c r="J203" s="2" t="s">
        <v>167</v>
      </c>
      <c r="K203" s="2" t="s">
        <v>167</v>
      </c>
      <c r="L203" s="2" t="s">
        <v>167</v>
      </c>
      <c r="M203" s="2" t="s">
        <v>167</v>
      </c>
      <c r="N203" s="2" t="s">
        <v>167</v>
      </c>
      <c r="O203" s="2" t="s">
        <v>167</v>
      </c>
      <c r="P203" s="2" t="s">
        <v>167</v>
      </c>
      <c r="Q203" s="2">
        <v>305</v>
      </c>
      <c r="R203" s="2" t="s">
        <v>463</v>
      </c>
      <c r="S203" s="2" t="s">
        <v>464</v>
      </c>
      <c r="T203" s="2" t="s">
        <v>172</v>
      </c>
    </row>
    <row r="204" spans="1:20" x14ac:dyDescent="0.25">
      <c r="A204" s="9" t="str">
        <f t="shared" si="16"/>
        <v>3302</v>
      </c>
      <c r="B204" s="9" t="str">
        <f t="shared" si="17"/>
        <v>3</v>
      </c>
      <c r="C204" s="9" t="str">
        <f t="shared" si="18"/>
        <v>3</v>
      </c>
      <c r="D204" s="9" t="str">
        <f t="shared" si="19"/>
        <v>3</v>
      </c>
      <c r="E204" s="2" t="s">
        <v>167</v>
      </c>
      <c r="F204" s="2" t="s">
        <v>167</v>
      </c>
      <c r="G204" s="2" t="s">
        <v>167</v>
      </c>
      <c r="H204" s="2" t="s">
        <v>167</v>
      </c>
      <c r="I204" s="2" t="s">
        <v>167</v>
      </c>
      <c r="J204" s="2" t="s">
        <v>167</v>
      </c>
      <c r="K204" s="2" t="s">
        <v>167</v>
      </c>
      <c r="L204" s="2" t="s">
        <v>167</v>
      </c>
      <c r="M204" s="2" t="s">
        <v>167</v>
      </c>
      <c r="N204" s="2" t="s">
        <v>167</v>
      </c>
      <c r="O204" s="2" t="s">
        <v>167</v>
      </c>
      <c r="P204" s="2" t="s">
        <v>167</v>
      </c>
      <c r="Q204" s="2">
        <v>302</v>
      </c>
      <c r="R204" s="2" t="s">
        <v>465</v>
      </c>
      <c r="S204" s="2" t="s">
        <v>466</v>
      </c>
      <c r="T204" s="2" t="s">
        <v>172</v>
      </c>
    </row>
    <row r="205" spans="1:20" x14ac:dyDescent="0.25">
      <c r="A205" s="9" t="str">
        <f t="shared" si="16"/>
        <v>3303</v>
      </c>
      <c r="B205" s="9" t="str">
        <f t="shared" si="17"/>
        <v>3</v>
      </c>
      <c r="C205" s="9" t="str">
        <f t="shared" si="18"/>
        <v>3</v>
      </c>
      <c r="D205" s="9" t="str">
        <f t="shared" si="19"/>
        <v>3</v>
      </c>
      <c r="E205" s="2" t="s">
        <v>167</v>
      </c>
      <c r="F205" s="2" t="s">
        <v>167</v>
      </c>
      <c r="G205" s="2" t="s">
        <v>167</v>
      </c>
      <c r="H205" s="2" t="s">
        <v>167</v>
      </c>
      <c r="I205" s="2" t="s">
        <v>167</v>
      </c>
      <c r="J205" s="2" t="s">
        <v>167</v>
      </c>
      <c r="K205" s="2" t="s">
        <v>167</v>
      </c>
      <c r="L205" s="2" t="s">
        <v>167</v>
      </c>
      <c r="M205" s="2" t="s">
        <v>167</v>
      </c>
      <c r="N205" s="2" t="s">
        <v>167</v>
      </c>
      <c r="O205" s="2" t="s">
        <v>167</v>
      </c>
      <c r="P205" s="2" t="s">
        <v>167</v>
      </c>
      <c r="Q205" s="2">
        <v>303</v>
      </c>
      <c r="R205" s="2" t="s">
        <v>467</v>
      </c>
      <c r="S205" s="2" t="s">
        <v>468</v>
      </c>
      <c r="T205" s="2" t="s">
        <v>172</v>
      </c>
    </row>
    <row r="206" spans="1:20" x14ac:dyDescent="0.25">
      <c r="A206" s="9" t="str">
        <f t="shared" si="16"/>
        <v>3304</v>
      </c>
      <c r="B206" s="9" t="str">
        <f t="shared" si="17"/>
        <v>3</v>
      </c>
      <c r="C206" s="9" t="str">
        <f t="shared" si="18"/>
        <v>3</v>
      </c>
      <c r="D206" s="9" t="str">
        <f t="shared" si="19"/>
        <v>3</v>
      </c>
      <c r="E206" s="2" t="s">
        <v>167</v>
      </c>
      <c r="F206" s="2" t="s">
        <v>167</v>
      </c>
      <c r="G206" s="2" t="s">
        <v>167</v>
      </c>
      <c r="H206" s="2" t="s">
        <v>167</v>
      </c>
      <c r="I206" s="2" t="s">
        <v>167</v>
      </c>
      <c r="J206" s="2" t="s">
        <v>167</v>
      </c>
      <c r="K206" s="2" t="s">
        <v>167</v>
      </c>
      <c r="L206" s="2" t="s">
        <v>167</v>
      </c>
      <c r="M206" s="2" t="s">
        <v>167</v>
      </c>
      <c r="N206" s="2" t="s">
        <v>167</v>
      </c>
      <c r="O206" s="2" t="s">
        <v>167</v>
      </c>
      <c r="P206" s="2" t="s">
        <v>167</v>
      </c>
      <c r="Q206" s="2">
        <v>304</v>
      </c>
      <c r="R206" s="2" t="s">
        <v>469</v>
      </c>
      <c r="S206" s="2" t="s">
        <v>470</v>
      </c>
      <c r="T206" s="2" t="s">
        <v>172</v>
      </c>
    </row>
    <row r="207" spans="1:20" x14ac:dyDescent="0.25">
      <c r="A207" s="9" t="str">
        <f t="shared" si="16"/>
        <v>3306</v>
      </c>
      <c r="B207" s="9" t="str">
        <f t="shared" si="17"/>
        <v>3</v>
      </c>
      <c r="C207" s="9" t="str">
        <f t="shared" si="18"/>
        <v>3</v>
      </c>
      <c r="D207" s="9" t="str">
        <f t="shared" si="19"/>
        <v>3</v>
      </c>
      <c r="E207" s="2" t="s">
        <v>167</v>
      </c>
      <c r="F207" s="2" t="s">
        <v>167</v>
      </c>
      <c r="G207" s="2" t="s">
        <v>167</v>
      </c>
      <c r="H207" s="2" t="s">
        <v>167</v>
      </c>
      <c r="I207" s="2" t="s">
        <v>167</v>
      </c>
      <c r="J207" s="2" t="s">
        <v>167</v>
      </c>
      <c r="K207" s="2" t="s">
        <v>167</v>
      </c>
      <c r="L207" s="2" t="s">
        <v>167</v>
      </c>
      <c r="M207" s="2" t="s">
        <v>167</v>
      </c>
      <c r="N207" s="2" t="s">
        <v>167</v>
      </c>
      <c r="O207" s="2" t="s">
        <v>167</v>
      </c>
      <c r="P207" s="2" t="s">
        <v>167</v>
      </c>
      <c r="Q207" s="2">
        <v>306</v>
      </c>
      <c r="R207" s="2" t="s">
        <v>471</v>
      </c>
      <c r="S207" s="2" t="s">
        <v>472</v>
      </c>
      <c r="T207" s="2" t="s">
        <v>172</v>
      </c>
    </row>
    <row r="208" spans="1:20" x14ac:dyDescent="0.25">
      <c r="A208" s="9" t="str">
        <f t="shared" si="16"/>
        <v>3</v>
      </c>
      <c r="B208" s="9" t="str">
        <f t="shared" si="17"/>
        <v>3</v>
      </c>
      <c r="C208" s="9" t="str">
        <f t="shared" si="18"/>
        <v>3</v>
      </c>
      <c r="D208" s="9" t="str">
        <f t="shared" si="19"/>
        <v>3</v>
      </c>
      <c r="E208" s="2" t="s">
        <v>167</v>
      </c>
      <c r="F208" s="2" t="s">
        <v>167</v>
      </c>
      <c r="G208" s="2" t="s">
        <v>167</v>
      </c>
      <c r="H208" s="2" t="s">
        <v>167</v>
      </c>
      <c r="I208" s="2" t="s">
        <v>167</v>
      </c>
      <c r="J208" s="2" t="s">
        <v>167</v>
      </c>
      <c r="K208" s="2" t="s">
        <v>167</v>
      </c>
      <c r="L208" s="2" t="s">
        <v>167</v>
      </c>
      <c r="M208" s="2" t="s">
        <v>167</v>
      </c>
      <c r="N208" s="2" t="s">
        <v>167</v>
      </c>
      <c r="O208" s="2" t="s">
        <v>167</v>
      </c>
      <c r="P208" s="2" t="s">
        <v>167</v>
      </c>
      <c r="Q208" s="2" t="s">
        <v>167</v>
      </c>
      <c r="R208" s="2" t="s">
        <v>473</v>
      </c>
      <c r="S208" s="2" t="s">
        <v>167</v>
      </c>
      <c r="T208" s="2" t="s">
        <v>167</v>
      </c>
    </row>
    <row r="209" spans="1:20" x14ac:dyDescent="0.25">
      <c r="A209" s="9" t="str">
        <f t="shared" si="16"/>
        <v>3</v>
      </c>
      <c r="B209" s="9" t="str">
        <f t="shared" si="17"/>
        <v>3</v>
      </c>
      <c r="C209" s="9" t="str">
        <f t="shared" si="18"/>
        <v>3</v>
      </c>
      <c r="D209" s="9" t="str">
        <f t="shared" si="19"/>
        <v>3</v>
      </c>
      <c r="E209" s="2" t="s">
        <v>167</v>
      </c>
      <c r="F209" s="2" t="s">
        <v>167</v>
      </c>
      <c r="G209" s="2" t="s">
        <v>167</v>
      </c>
      <c r="H209" s="2" t="s">
        <v>167</v>
      </c>
      <c r="I209" s="2" t="s">
        <v>167</v>
      </c>
      <c r="J209" s="2" t="s">
        <v>167</v>
      </c>
      <c r="K209" s="2" t="s">
        <v>167</v>
      </c>
      <c r="L209" s="2" t="s">
        <v>167</v>
      </c>
      <c r="M209" s="2" t="s">
        <v>167</v>
      </c>
      <c r="N209" s="2" t="s">
        <v>167</v>
      </c>
      <c r="O209" s="2" t="s">
        <v>167</v>
      </c>
      <c r="P209" s="2" t="s">
        <v>167</v>
      </c>
      <c r="Q209" s="2" t="s">
        <v>167</v>
      </c>
      <c r="R209" s="2" t="s">
        <v>167</v>
      </c>
      <c r="S209" s="2" t="s">
        <v>167</v>
      </c>
      <c r="T209" s="2" t="s">
        <v>167</v>
      </c>
    </row>
    <row r="210" spans="1:20" x14ac:dyDescent="0.25">
      <c r="A210" s="9" t="str">
        <f t="shared" si="16"/>
        <v>3</v>
      </c>
      <c r="B210" s="9" t="str">
        <f t="shared" si="17"/>
        <v>3</v>
      </c>
      <c r="C210" s="9" t="str">
        <f t="shared" si="18"/>
        <v>3</v>
      </c>
      <c r="D210" s="9" t="str">
        <f t="shared" si="19"/>
        <v>3</v>
      </c>
      <c r="E210" s="2" t="s">
        <v>167</v>
      </c>
      <c r="F210" s="2" t="s">
        <v>167</v>
      </c>
      <c r="G210" s="2" t="s">
        <v>167</v>
      </c>
      <c r="H210" s="2" t="s">
        <v>167</v>
      </c>
      <c r="I210" s="2" t="s">
        <v>167</v>
      </c>
      <c r="J210" s="2" t="s">
        <v>167</v>
      </c>
      <c r="K210" s="2" t="s">
        <v>167</v>
      </c>
      <c r="L210" s="2" t="s">
        <v>167</v>
      </c>
      <c r="M210" s="2" t="s">
        <v>167</v>
      </c>
      <c r="N210" s="2" t="s">
        <v>167</v>
      </c>
      <c r="O210" s="2" t="s">
        <v>167</v>
      </c>
      <c r="P210" s="2" t="s">
        <v>167</v>
      </c>
      <c r="Q210" s="2" t="s">
        <v>167</v>
      </c>
      <c r="R210" s="2" t="s">
        <v>167</v>
      </c>
      <c r="S210" s="2" t="s">
        <v>167</v>
      </c>
      <c r="T210" s="2" t="s">
        <v>167</v>
      </c>
    </row>
    <row r="211" spans="1:20" x14ac:dyDescent="0.25">
      <c r="A211" s="9" t="str">
        <f t="shared" si="16"/>
        <v>3</v>
      </c>
      <c r="B211" s="9" t="str">
        <f t="shared" si="17"/>
        <v>3</v>
      </c>
      <c r="C211" s="9" t="str">
        <f t="shared" si="18"/>
        <v>3</v>
      </c>
      <c r="D211" s="9" t="str">
        <f t="shared" si="19"/>
        <v>3</v>
      </c>
      <c r="E211" s="2" t="s">
        <v>167</v>
      </c>
      <c r="F211" s="2" t="s">
        <v>167</v>
      </c>
      <c r="G211" s="2" t="s">
        <v>167</v>
      </c>
      <c r="H211" s="2" t="s">
        <v>167</v>
      </c>
      <c r="I211" s="2" t="s">
        <v>167</v>
      </c>
      <c r="J211" s="2" t="s">
        <v>167</v>
      </c>
      <c r="K211" s="2" t="s">
        <v>167</v>
      </c>
      <c r="L211" s="2" t="s">
        <v>167</v>
      </c>
      <c r="M211" s="2" t="s">
        <v>167</v>
      </c>
      <c r="N211" s="2" t="s">
        <v>167</v>
      </c>
      <c r="O211" s="2" t="s">
        <v>167</v>
      </c>
      <c r="P211" s="2" t="s">
        <v>167</v>
      </c>
      <c r="Q211" s="2" t="s">
        <v>167</v>
      </c>
      <c r="R211" s="2" t="s">
        <v>167</v>
      </c>
      <c r="S211" s="2" t="s">
        <v>167</v>
      </c>
      <c r="T211" s="2" t="s">
        <v>167</v>
      </c>
    </row>
    <row r="212" spans="1:20" x14ac:dyDescent="0.25">
      <c r="A212" s="9" t="str">
        <f t="shared" si="16"/>
        <v>3</v>
      </c>
      <c r="B212" s="9" t="str">
        <f t="shared" si="17"/>
        <v>3</v>
      </c>
      <c r="C212" s="9" t="str">
        <f t="shared" si="18"/>
        <v>3</v>
      </c>
      <c r="D212" s="9" t="str">
        <f t="shared" si="19"/>
        <v>3</v>
      </c>
      <c r="E212" s="2" t="s">
        <v>167</v>
      </c>
      <c r="F212" s="2" t="s">
        <v>167</v>
      </c>
      <c r="G212" s="2" t="s">
        <v>167</v>
      </c>
      <c r="H212" s="2" t="s">
        <v>167</v>
      </c>
      <c r="I212" s="2" t="s">
        <v>167</v>
      </c>
      <c r="J212" s="2" t="s">
        <v>167</v>
      </c>
      <c r="K212" s="2" t="s">
        <v>167</v>
      </c>
      <c r="L212" s="2" t="s">
        <v>167</v>
      </c>
      <c r="M212" s="2" t="s">
        <v>167</v>
      </c>
      <c r="N212" s="2" t="s">
        <v>167</v>
      </c>
      <c r="O212" s="2" t="s">
        <v>167</v>
      </c>
      <c r="P212" s="2" t="s">
        <v>167</v>
      </c>
      <c r="Q212" s="2" t="s">
        <v>167</v>
      </c>
      <c r="R212" s="2" t="s">
        <v>167</v>
      </c>
      <c r="S212" s="2" t="s">
        <v>167</v>
      </c>
      <c r="T212" s="2" t="s">
        <v>167</v>
      </c>
    </row>
    <row r="213" spans="1:20" x14ac:dyDescent="0.25">
      <c r="A213" s="9" t="str">
        <f t="shared" si="16"/>
        <v>3</v>
      </c>
      <c r="B213" s="9" t="str">
        <f t="shared" si="17"/>
        <v>3</v>
      </c>
      <c r="C213" s="9" t="str">
        <f t="shared" si="18"/>
        <v>3</v>
      </c>
      <c r="D213" s="9" t="str">
        <f t="shared" si="19"/>
        <v>3</v>
      </c>
      <c r="E213" s="2" t="s">
        <v>167</v>
      </c>
      <c r="F213" s="2" t="s">
        <v>167</v>
      </c>
      <c r="G213" s="2" t="s">
        <v>167</v>
      </c>
      <c r="H213" s="2" t="s">
        <v>167</v>
      </c>
      <c r="I213" s="2" t="s">
        <v>167</v>
      </c>
      <c r="J213" s="2" t="s">
        <v>167</v>
      </c>
      <c r="K213" s="2" t="s">
        <v>167</v>
      </c>
      <c r="L213" s="2" t="s">
        <v>167</v>
      </c>
      <c r="M213" s="2" t="s">
        <v>167</v>
      </c>
      <c r="N213" s="2" t="s">
        <v>167</v>
      </c>
      <c r="O213" s="2" t="s">
        <v>167</v>
      </c>
      <c r="P213" s="2" t="s">
        <v>167</v>
      </c>
      <c r="Q213" s="2" t="s">
        <v>167</v>
      </c>
      <c r="R213" s="2" t="s">
        <v>167</v>
      </c>
      <c r="S213" s="2" t="s">
        <v>167</v>
      </c>
      <c r="T213" s="2" t="s">
        <v>167</v>
      </c>
    </row>
    <row r="214" spans="1:20" x14ac:dyDescent="0.25">
      <c r="A214" s="9" t="str">
        <f t="shared" si="16"/>
        <v>3</v>
      </c>
      <c r="B214" s="9" t="str">
        <f t="shared" si="17"/>
        <v>3</v>
      </c>
      <c r="C214" s="9" t="str">
        <f t="shared" si="18"/>
        <v>3</v>
      </c>
      <c r="D214" s="9" t="str">
        <f t="shared" si="19"/>
        <v>3</v>
      </c>
      <c r="E214" s="2" t="s">
        <v>167</v>
      </c>
      <c r="F214" s="2" t="s">
        <v>167</v>
      </c>
      <c r="G214" s="2" t="s">
        <v>167</v>
      </c>
      <c r="H214" s="2" t="s">
        <v>167</v>
      </c>
      <c r="I214" s="2" t="s">
        <v>167</v>
      </c>
      <c r="J214" s="2" t="s">
        <v>167</v>
      </c>
      <c r="K214" s="2" t="s">
        <v>167</v>
      </c>
      <c r="L214" s="2" t="s">
        <v>167</v>
      </c>
      <c r="M214" s="2" t="s">
        <v>167</v>
      </c>
      <c r="N214" s="2" t="s">
        <v>167</v>
      </c>
      <c r="O214" s="2" t="s">
        <v>167</v>
      </c>
      <c r="P214" s="2" t="s">
        <v>167</v>
      </c>
      <c r="Q214" s="2" t="s">
        <v>167</v>
      </c>
      <c r="R214" s="2" t="s">
        <v>167</v>
      </c>
      <c r="S214" s="2" t="s">
        <v>167</v>
      </c>
      <c r="T214" s="2" t="s">
        <v>167</v>
      </c>
    </row>
    <row r="215" spans="1:20" x14ac:dyDescent="0.25">
      <c r="A215" s="9" t="str">
        <f t="shared" si="16"/>
        <v>3</v>
      </c>
      <c r="B215" s="9" t="str">
        <f t="shared" si="17"/>
        <v>3</v>
      </c>
      <c r="C215" s="9" t="str">
        <f t="shared" si="18"/>
        <v>3</v>
      </c>
      <c r="D215" s="9" t="str">
        <f t="shared" si="19"/>
        <v>3</v>
      </c>
      <c r="E215" s="2" t="s">
        <v>167</v>
      </c>
      <c r="F215" s="2" t="s">
        <v>167</v>
      </c>
      <c r="G215" s="2" t="s">
        <v>167</v>
      </c>
      <c r="H215" s="2" t="s">
        <v>167</v>
      </c>
      <c r="I215" s="2" t="s">
        <v>167</v>
      </c>
      <c r="J215" s="2" t="s">
        <v>167</v>
      </c>
      <c r="K215" s="2" t="s">
        <v>167</v>
      </c>
      <c r="L215" s="2" t="s">
        <v>167</v>
      </c>
      <c r="M215" s="2" t="s">
        <v>167</v>
      </c>
      <c r="N215" s="2" t="s">
        <v>167</v>
      </c>
      <c r="O215" s="2" t="s">
        <v>167</v>
      </c>
      <c r="P215" s="2" t="s">
        <v>167</v>
      </c>
      <c r="Q215" s="2" t="s">
        <v>167</v>
      </c>
      <c r="R215" s="2" t="s">
        <v>167</v>
      </c>
      <c r="S215" s="2" t="s">
        <v>167</v>
      </c>
      <c r="T215" s="2" t="s">
        <v>167</v>
      </c>
    </row>
    <row r="216" spans="1:20" x14ac:dyDescent="0.25">
      <c r="A216" s="9" t="str">
        <f t="shared" si="16"/>
        <v>3</v>
      </c>
      <c r="B216" s="9" t="str">
        <f t="shared" si="17"/>
        <v>3</v>
      </c>
      <c r="C216" s="9" t="str">
        <f t="shared" si="18"/>
        <v>3</v>
      </c>
      <c r="D216" s="9" t="str">
        <f t="shared" si="19"/>
        <v>3</v>
      </c>
      <c r="E216" s="2" t="s">
        <v>167</v>
      </c>
      <c r="F216" s="2" t="s">
        <v>167</v>
      </c>
      <c r="G216" s="2" t="s">
        <v>167</v>
      </c>
      <c r="H216" s="2" t="s">
        <v>167</v>
      </c>
      <c r="I216" s="2" t="s">
        <v>167</v>
      </c>
      <c r="J216" s="2" t="s">
        <v>167</v>
      </c>
      <c r="K216" s="2" t="s">
        <v>167</v>
      </c>
      <c r="L216" s="2" t="s">
        <v>167</v>
      </c>
      <c r="M216" s="2" t="s">
        <v>167</v>
      </c>
      <c r="N216" s="2" t="s">
        <v>167</v>
      </c>
      <c r="O216" s="2" t="s">
        <v>167</v>
      </c>
      <c r="P216" s="2" t="s">
        <v>167</v>
      </c>
      <c r="Q216" s="2" t="s">
        <v>167</v>
      </c>
      <c r="R216" s="2" t="s">
        <v>167</v>
      </c>
      <c r="S216" s="2" t="s">
        <v>167</v>
      </c>
      <c r="T216" s="2" t="s">
        <v>167</v>
      </c>
    </row>
    <row r="217" spans="1:20" x14ac:dyDescent="0.25">
      <c r="A217" s="9" t="str">
        <f t="shared" si="16"/>
        <v>3</v>
      </c>
      <c r="B217" s="9" t="str">
        <f t="shared" si="17"/>
        <v>3</v>
      </c>
      <c r="C217" s="9" t="str">
        <f t="shared" si="18"/>
        <v>3</v>
      </c>
      <c r="D217" s="9" t="str">
        <f t="shared" si="19"/>
        <v>3</v>
      </c>
      <c r="E217" s="2" t="s">
        <v>167</v>
      </c>
      <c r="F217" s="2" t="s">
        <v>167</v>
      </c>
      <c r="G217" s="2" t="s">
        <v>167</v>
      </c>
      <c r="H217" s="2" t="s">
        <v>167</v>
      </c>
      <c r="I217" s="2" t="s">
        <v>167</v>
      </c>
      <c r="J217" s="2" t="s">
        <v>167</v>
      </c>
      <c r="K217" s="2" t="s">
        <v>167</v>
      </c>
      <c r="L217" s="2" t="s">
        <v>167</v>
      </c>
      <c r="M217" s="2" t="s">
        <v>167</v>
      </c>
      <c r="N217" s="2" t="s">
        <v>167</v>
      </c>
      <c r="O217" s="2" t="s">
        <v>167</v>
      </c>
      <c r="P217" s="2" t="s">
        <v>167</v>
      </c>
      <c r="Q217" s="2" t="s">
        <v>167</v>
      </c>
      <c r="R217" s="2" t="s">
        <v>167</v>
      </c>
      <c r="S217" s="2" t="s">
        <v>167</v>
      </c>
      <c r="T217" s="2" t="s">
        <v>167</v>
      </c>
    </row>
    <row r="218" spans="1:20" x14ac:dyDescent="0.25">
      <c r="A218" s="9" t="str">
        <f t="shared" si="16"/>
        <v>3</v>
      </c>
      <c r="B218" s="9" t="str">
        <f t="shared" si="17"/>
        <v>3</v>
      </c>
      <c r="C218" s="9" t="str">
        <f t="shared" si="18"/>
        <v>3</v>
      </c>
      <c r="D218" s="9" t="str">
        <f t="shared" si="19"/>
        <v>3</v>
      </c>
      <c r="E218" s="2" t="s">
        <v>167</v>
      </c>
      <c r="F218" s="2" t="s">
        <v>167</v>
      </c>
      <c r="G218" s="2" t="s">
        <v>167</v>
      </c>
      <c r="H218" s="2" t="s">
        <v>167</v>
      </c>
      <c r="I218" s="2" t="s">
        <v>167</v>
      </c>
      <c r="J218" s="2" t="s">
        <v>167</v>
      </c>
      <c r="K218" s="2" t="s">
        <v>167</v>
      </c>
      <c r="L218" s="2" t="s">
        <v>167</v>
      </c>
      <c r="M218" s="2" t="s">
        <v>167</v>
      </c>
      <c r="N218" s="2" t="s">
        <v>167</v>
      </c>
      <c r="O218" s="2" t="s">
        <v>167</v>
      </c>
      <c r="P218" s="2" t="s">
        <v>167</v>
      </c>
      <c r="Q218" s="2" t="s">
        <v>167</v>
      </c>
      <c r="R218" s="2" t="s">
        <v>167</v>
      </c>
      <c r="S218" s="2" t="s">
        <v>167</v>
      </c>
      <c r="T218" s="2" t="s">
        <v>167</v>
      </c>
    </row>
    <row r="219" spans="1:20" x14ac:dyDescent="0.25">
      <c r="A219" s="9" t="str">
        <f t="shared" si="16"/>
        <v>3</v>
      </c>
      <c r="B219" s="9" t="str">
        <f t="shared" si="17"/>
        <v>3</v>
      </c>
      <c r="C219" s="9" t="str">
        <f t="shared" si="18"/>
        <v>3</v>
      </c>
      <c r="D219" s="9" t="str">
        <f t="shared" si="19"/>
        <v>3</v>
      </c>
      <c r="E219" s="2" t="s">
        <v>167</v>
      </c>
      <c r="F219" s="2" t="s">
        <v>167</v>
      </c>
      <c r="G219" s="2" t="s">
        <v>167</v>
      </c>
      <c r="H219" s="2" t="s">
        <v>167</v>
      </c>
      <c r="I219" s="2" t="s">
        <v>167</v>
      </c>
      <c r="J219" s="2" t="s">
        <v>167</v>
      </c>
      <c r="K219" s="2" t="s">
        <v>167</v>
      </c>
      <c r="L219" s="2" t="s">
        <v>167</v>
      </c>
      <c r="M219" s="2" t="s">
        <v>167</v>
      </c>
      <c r="N219" s="2" t="s">
        <v>167</v>
      </c>
      <c r="O219" s="2" t="s">
        <v>167</v>
      </c>
      <c r="P219" s="2" t="s">
        <v>167</v>
      </c>
      <c r="Q219" s="2" t="s">
        <v>167</v>
      </c>
      <c r="R219" s="2" t="s">
        <v>167</v>
      </c>
      <c r="S219" s="2" t="s">
        <v>167</v>
      </c>
      <c r="T219" s="2" t="s">
        <v>167</v>
      </c>
    </row>
    <row r="220" spans="1:20" x14ac:dyDescent="0.25">
      <c r="A220" s="9" t="str">
        <f t="shared" si="16"/>
        <v>3</v>
      </c>
      <c r="B220" s="9" t="str">
        <f t="shared" si="17"/>
        <v>3</v>
      </c>
      <c r="C220" s="9" t="str">
        <f t="shared" si="18"/>
        <v>3</v>
      </c>
      <c r="D220" s="9" t="str">
        <f t="shared" si="19"/>
        <v>3</v>
      </c>
      <c r="E220" s="2" t="s">
        <v>167</v>
      </c>
      <c r="F220" s="2" t="s">
        <v>167</v>
      </c>
      <c r="G220" s="2" t="s">
        <v>167</v>
      </c>
      <c r="H220" s="2" t="s">
        <v>167</v>
      </c>
      <c r="I220" s="2" t="s">
        <v>167</v>
      </c>
      <c r="J220" s="2" t="s">
        <v>167</v>
      </c>
      <c r="K220" s="2" t="s">
        <v>167</v>
      </c>
      <c r="L220" s="2" t="s">
        <v>167</v>
      </c>
      <c r="M220" s="2" t="s">
        <v>167</v>
      </c>
      <c r="N220" s="2" t="s">
        <v>167</v>
      </c>
      <c r="O220" s="2" t="s">
        <v>167</v>
      </c>
      <c r="P220" s="2" t="s">
        <v>167</v>
      </c>
      <c r="Q220" s="2" t="s">
        <v>167</v>
      </c>
      <c r="R220" s="2" t="s">
        <v>167</v>
      </c>
      <c r="S220" s="2" t="s">
        <v>167</v>
      </c>
      <c r="T220" s="2" t="s">
        <v>167</v>
      </c>
    </row>
    <row r="221" spans="1:20" x14ac:dyDescent="0.25">
      <c r="A221" s="9" t="str">
        <f t="shared" si="16"/>
        <v>3</v>
      </c>
      <c r="B221" s="9" t="str">
        <f t="shared" si="17"/>
        <v>3</v>
      </c>
      <c r="C221" s="9" t="str">
        <f t="shared" si="18"/>
        <v>3</v>
      </c>
      <c r="D221" s="9" t="str">
        <f t="shared" si="19"/>
        <v>3</v>
      </c>
      <c r="E221" s="2" t="s">
        <v>167</v>
      </c>
      <c r="F221" s="2" t="s">
        <v>167</v>
      </c>
      <c r="G221" s="2" t="s">
        <v>167</v>
      </c>
      <c r="H221" s="2" t="s">
        <v>167</v>
      </c>
      <c r="I221" s="2" t="s">
        <v>167</v>
      </c>
      <c r="J221" s="2" t="s">
        <v>167</v>
      </c>
      <c r="K221" s="2" t="s">
        <v>167</v>
      </c>
      <c r="L221" s="2" t="s">
        <v>167</v>
      </c>
      <c r="M221" s="2" t="s">
        <v>167</v>
      </c>
      <c r="N221" s="2" t="s">
        <v>167</v>
      </c>
      <c r="O221" s="2" t="s">
        <v>167</v>
      </c>
      <c r="P221" s="2" t="s">
        <v>167</v>
      </c>
      <c r="Q221" s="2" t="s">
        <v>167</v>
      </c>
      <c r="R221" s="2" t="s">
        <v>167</v>
      </c>
      <c r="S221" s="2" t="s">
        <v>167</v>
      </c>
      <c r="T221" s="2" t="s">
        <v>167</v>
      </c>
    </row>
    <row r="222" spans="1:20" x14ac:dyDescent="0.25">
      <c r="A222" s="9" t="str">
        <f t="shared" si="16"/>
        <v>3</v>
      </c>
      <c r="B222" s="9" t="str">
        <f t="shared" si="17"/>
        <v>3</v>
      </c>
      <c r="C222" s="9" t="str">
        <f t="shared" si="18"/>
        <v>3</v>
      </c>
      <c r="D222" s="9" t="str">
        <f t="shared" si="19"/>
        <v>3</v>
      </c>
      <c r="E222" s="2" t="s">
        <v>167</v>
      </c>
      <c r="F222" s="2" t="s">
        <v>167</v>
      </c>
      <c r="G222" s="2" t="s">
        <v>167</v>
      </c>
      <c r="H222" s="2" t="s">
        <v>167</v>
      </c>
      <c r="I222" s="2" t="s">
        <v>167</v>
      </c>
      <c r="J222" s="2" t="s">
        <v>167</v>
      </c>
      <c r="K222" s="2" t="s">
        <v>167</v>
      </c>
      <c r="L222" s="2" t="s">
        <v>167</v>
      </c>
      <c r="M222" s="2" t="s">
        <v>167</v>
      </c>
      <c r="N222" s="2" t="s">
        <v>167</v>
      </c>
      <c r="O222" s="2" t="s">
        <v>167</v>
      </c>
      <c r="P222" s="2" t="s">
        <v>167</v>
      </c>
      <c r="Q222" s="2" t="s">
        <v>167</v>
      </c>
      <c r="R222" s="2" t="s">
        <v>167</v>
      </c>
      <c r="S222" s="2" t="s">
        <v>167</v>
      </c>
      <c r="T222" s="2" t="s">
        <v>167</v>
      </c>
    </row>
    <row r="223" spans="1:20" x14ac:dyDescent="0.25">
      <c r="A223" s="9" t="str">
        <f t="shared" si="16"/>
        <v>3</v>
      </c>
      <c r="B223" s="9" t="str">
        <f t="shared" si="17"/>
        <v>3</v>
      </c>
      <c r="C223" s="9" t="str">
        <f t="shared" si="18"/>
        <v>3</v>
      </c>
      <c r="D223" s="9" t="str">
        <f t="shared" si="19"/>
        <v>3</v>
      </c>
      <c r="E223" s="2" t="s">
        <v>167</v>
      </c>
      <c r="F223" s="2" t="s">
        <v>167</v>
      </c>
      <c r="G223" s="2" t="s">
        <v>167</v>
      </c>
      <c r="H223" s="2" t="s">
        <v>167</v>
      </c>
      <c r="I223" s="2" t="s">
        <v>167</v>
      </c>
      <c r="J223" s="2" t="s">
        <v>167</v>
      </c>
      <c r="K223" s="2" t="s">
        <v>167</v>
      </c>
      <c r="L223" s="2" t="s">
        <v>167</v>
      </c>
      <c r="M223" s="2" t="s">
        <v>167</v>
      </c>
      <c r="N223" s="2" t="s">
        <v>167</v>
      </c>
      <c r="O223" s="2" t="s">
        <v>167</v>
      </c>
      <c r="P223" s="2" t="s">
        <v>167</v>
      </c>
      <c r="Q223" s="2" t="s">
        <v>167</v>
      </c>
      <c r="R223" s="2" t="s">
        <v>167</v>
      </c>
      <c r="S223" s="2" t="s">
        <v>167</v>
      </c>
      <c r="T223" s="2" t="s">
        <v>167</v>
      </c>
    </row>
    <row r="224" spans="1:20" x14ac:dyDescent="0.25">
      <c r="A224" s="9" t="str">
        <f t="shared" si="16"/>
        <v>3</v>
      </c>
      <c r="B224" s="9" t="str">
        <f t="shared" si="17"/>
        <v>3</v>
      </c>
      <c r="C224" s="9" t="str">
        <f t="shared" si="18"/>
        <v>3</v>
      </c>
      <c r="D224" s="9" t="str">
        <f t="shared" si="19"/>
        <v>3</v>
      </c>
      <c r="E224" s="2" t="s">
        <v>167</v>
      </c>
      <c r="F224" s="2" t="s">
        <v>167</v>
      </c>
      <c r="G224" s="2" t="s">
        <v>167</v>
      </c>
      <c r="H224" s="2" t="s">
        <v>167</v>
      </c>
      <c r="I224" s="2" t="s">
        <v>167</v>
      </c>
      <c r="J224" s="2" t="s">
        <v>167</v>
      </c>
      <c r="K224" s="2" t="s">
        <v>167</v>
      </c>
      <c r="L224" s="2" t="s">
        <v>167</v>
      </c>
      <c r="M224" s="2" t="s">
        <v>167</v>
      </c>
      <c r="N224" s="2" t="s">
        <v>167</v>
      </c>
      <c r="O224" s="2" t="s">
        <v>167</v>
      </c>
      <c r="P224" s="2" t="s">
        <v>167</v>
      </c>
      <c r="Q224" s="2" t="s">
        <v>167</v>
      </c>
      <c r="R224" s="2" t="s">
        <v>167</v>
      </c>
      <c r="S224" s="2" t="s">
        <v>167</v>
      </c>
      <c r="T224" s="2" t="s">
        <v>167</v>
      </c>
    </row>
    <row r="225" spans="1:20" x14ac:dyDescent="0.25">
      <c r="A225" s="9" t="str">
        <f t="shared" si="16"/>
        <v>3</v>
      </c>
      <c r="B225" s="9" t="str">
        <f t="shared" si="17"/>
        <v>3</v>
      </c>
      <c r="C225" s="9" t="str">
        <f t="shared" si="18"/>
        <v>3</v>
      </c>
      <c r="D225" s="9" t="str">
        <f t="shared" si="19"/>
        <v>3</v>
      </c>
      <c r="E225" s="2" t="s">
        <v>167</v>
      </c>
      <c r="F225" s="2" t="s">
        <v>167</v>
      </c>
      <c r="G225" s="2" t="s">
        <v>167</v>
      </c>
      <c r="H225" s="2" t="s">
        <v>167</v>
      </c>
      <c r="I225" s="2" t="s">
        <v>167</v>
      </c>
      <c r="J225" s="2" t="s">
        <v>167</v>
      </c>
      <c r="K225" s="2" t="s">
        <v>167</v>
      </c>
      <c r="L225" s="2" t="s">
        <v>167</v>
      </c>
      <c r="M225" s="2" t="s">
        <v>167</v>
      </c>
      <c r="N225" s="2" t="s">
        <v>167</v>
      </c>
      <c r="O225" s="2" t="s">
        <v>167</v>
      </c>
      <c r="P225" s="2" t="s">
        <v>167</v>
      </c>
      <c r="Q225" s="2" t="s">
        <v>167</v>
      </c>
      <c r="R225" s="2" t="s">
        <v>167</v>
      </c>
      <c r="S225" s="2" t="s">
        <v>167</v>
      </c>
      <c r="T225" s="2" t="s">
        <v>167</v>
      </c>
    </row>
    <row r="226" spans="1:20" x14ac:dyDescent="0.25">
      <c r="A226" s="9" t="str">
        <f t="shared" si="16"/>
        <v>3</v>
      </c>
      <c r="B226" s="9" t="str">
        <f t="shared" si="17"/>
        <v>3</v>
      </c>
      <c r="C226" s="9" t="str">
        <f t="shared" si="18"/>
        <v>3</v>
      </c>
      <c r="D226" s="9" t="str">
        <f t="shared" si="19"/>
        <v>3</v>
      </c>
      <c r="E226" s="2" t="s">
        <v>167</v>
      </c>
      <c r="F226" s="2" t="s">
        <v>167</v>
      </c>
      <c r="G226" s="2" t="s">
        <v>167</v>
      </c>
      <c r="H226" s="2" t="s">
        <v>167</v>
      </c>
      <c r="I226" s="2" t="s">
        <v>167</v>
      </c>
      <c r="J226" s="2" t="s">
        <v>167</v>
      </c>
      <c r="K226" s="2" t="s">
        <v>167</v>
      </c>
      <c r="L226" s="2" t="s">
        <v>167</v>
      </c>
      <c r="M226" s="2" t="s">
        <v>167</v>
      </c>
      <c r="N226" s="2" t="s">
        <v>167</v>
      </c>
      <c r="O226" s="2" t="s">
        <v>167</v>
      </c>
      <c r="P226" s="2" t="s">
        <v>167</v>
      </c>
      <c r="Q226" s="2" t="s">
        <v>167</v>
      </c>
      <c r="R226" s="2" t="s">
        <v>167</v>
      </c>
      <c r="S226" s="2" t="s">
        <v>167</v>
      </c>
      <c r="T226" s="2" t="s">
        <v>167</v>
      </c>
    </row>
    <row r="227" spans="1:20" x14ac:dyDescent="0.25">
      <c r="A227" s="9" t="str">
        <f t="shared" si="16"/>
        <v>3</v>
      </c>
      <c r="B227" s="9" t="str">
        <f t="shared" si="17"/>
        <v>3</v>
      </c>
      <c r="C227" s="9" t="str">
        <f t="shared" si="18"/>
        <v>3</v>
      </c>
      <c r="D227" s="9" t="str">
        <f t="shared" si="19"/>
        <v>3</v>
      </c>
      <c r="E227" s="2" t="s">
        <v>167</v>
      </c>
      <c r="F227" s="2" t="s">
        <v>167</v>
      </c>
      <c r="G227" s="2" t="s">
        <v>167</v>
      </c>
      <c r="H227" s="2" t="s">
        <v>167</v>
      </c>
      <c r="I227" s="2" t="s">
        <v>167</v>
      </c>
      <c r="J227" s="2" t="s">
        <v>167</v>
      </c>
      <c r="K227" s="2" t="s">
        <v>167</v>
      </c>
      <c r="L227" s="2" t="s">
        <v>167</v>
      </c>
      <c r="M227" s="2" t="s">
        <v>167</v>
      </c>
      <c r="N227" s="2" t="s">
        <v>167</v>
      </c>
      <c r="O227" s="2" t="s">
        <v>167</v>
      </c>
      <c r="P227" s="2" t="s">
        <v>167</v>
      </c>
      <c r="Q227" s="2" t="s">
        <v>167</v>
      </c>
      <c r="R227" s="2" t="s">
        <v>167</v>
      </c>
      <c r="S227" s="2" t="s">
        <v>167</v>
      </c>
      <c r="T227" s="2" t="s">
        <v>167</v>
      </c>
    </row>
    <row r="228" spans="1:20" x14ac:dyDescent="0.25">
      <c r="A228" s="9" t="str">
        <f t="shared" si="16"/>
        <v>3</v>
      </c>
      <c r="B228" s="9" t="str">
        <f t="shared" si="17"/>
        <v>3</v>
      </c>
      <c r="C228" s="9" t="str">
        <f t="shared" si="18"/>
        <v>3</v>
      </c>
      <c r="D228" s="9" t="str">
        <f t="shared" si="19"/>
        <v>3</v>
      </c>
      <c r="E228" s="2" t="s">
        <v>167</v>
      </c>
      <c r="F228" s="2" t="s">
        <v>167</v>
      </c>
      <c r="G228" s="2" t="s">
        <v>167</v>
      </c>
      <c r="H228" s="2" t="s">
        <v>167</v>
      </c>
      <c r="I228" s="2" t="s">
        <v>167</v>
      </c>
      <c r="J228" s="2" t="s">
        <v>167</v>
      </c>
      <c r="K228" s="2" t="s">
        <v>167</v>
      </c>
      <c r="L228" s="2" t="s">
        <v>167</v>
      </c>
      <c r="M228" s="2" t="s">
        <v>167</v>
      </c>
      <c r="N228" s="2" t="s">
        <v>167</v>
      </c>
      <c r="O228" s="2" t="s">
        <v>167</v>
      </c>
      <c r="P228" s="2" t="s">
        <v>167</v>
      </c>
      <c r="Q228" s="2" t="s">
        <v>167</v>
      </c>
      <c r="R228" s="2" t="s">
        <v>167</v>
      </c>
      <c r="S228" s="2" t="s">
        <v>167</v>
      </c>
      <c r="T228" s="2" t="s">
        <v>167</v>
      </c>
    </row>
    <row r="229" spans="1:20" x14ac:dyDescent="0.25">
      <c r="A229" s="9" t="str">
        <f t="shared" si="16"/>
        <v>3</v>
      </c>
      <c r="B229" s="9" t="str">
        <f t="shared" si="17"/>
        <v>3</v>
      </c>
      <c r="C229" s="9" t="str">
        <f t="shared" si="18"/>
        <v>3</v>
      </c>
      <c r="D229" s="9" t="str">
        <f t="shared" si="19"/>
        <v>3</v>
      </c>
      <c r="E229" s="2" t="s">
        <v>167</v>
      </c>
      <c r="F229" s="2" t="s">
        <v>167</v>
      </c>
      <c r="G229" s="2" t="s">
        <v>167</v>
      </c>
      <c r="H229" s="2" t="s">
        <v>167</v>
      </c>
      <c r="I229" s="2" t="s">
        <v>167</v>
      </c>
      <c r="J229" s="2" t="s">
        <v>167</v>
      </c>
      <c r="K229" s="2" t="s">
        <v>167</v>
      </c>
      <c r="L229" s="2" t="s">
        <v>167</v>
      </c>
      <c r="M229" s="2" t="s">
        <v>167</v>
      </c>
      <c r="N229" s="2" t="s">
        <v>167</v>
      </c>
      <c r="O229" s="2" t="s">
        <v>167</v>
      </c>
      <c r="P229" s="2" t="s">
        <v>167</v>
      </c>
      <c r="Q229" s="2" t="s">
        <v>167</v>
      </c>
      <c r="R229" s="2" t="s">
        <v>167</v>
      </c>
      <c r="S229" s="2" t="s">
        <v>167</v>
      </c>
      <c r="T229" s="2" t="s">
        <v>167</v>
      </c>
    </row>
    <row r="230" spans="1:20" x14ac:dyDescent="0.25">
      <c r="A230" s="9" t="str">
        <f t="shared" si="16"/>
        <v>3</v>
      </c>
      <c r="B230" s="9" t="str">
        <f t="shared" si="17"/>
        <v>3</v>
      </c>
      <c r="C230" s="9" t="str">
        <f t="shared" si="18"/>
        <v>3</v>
      </c>
      <c r="D230" s="9" t="str">
        <f t="shared" si="19"/>
        <v>3</v>
      </c>
      <c r="E230" s="2" t="s">
        <v>167</v>
      </c>
      <c r="F230" s="2" t="s">
        <v>167</v>
      </c>
      <c r="G230" s="2" t="s">
        <v>167</v>
      </c>
      <c r="H230" s="2" t="s">
        <v>167</v>
      </c>
      <c r="I230" s="2" t="s">
        <v>167</v>
      </c>
      <c r="J230" s="2" t="s">
        <v>167</v>
      </c>
      <c r="K230" s="2" t="s">
        <v>167</v>
      </c>
      <c r="L230" s="2" t="s">
        <v>167</v>
      </c>
      <c r="M230" s="2" t="s">
        <v>167</v>
      </c>
      <c r="N230" s="2" t="s">
        <v>167</v>
      </c>
      <c r="O230" s="2" t="s">
        <v>167</v>
      </c>
      <c r="P230" s="2" t="s">
        <v>167</v>
      </c>
      <c r="Q230" s="2" t="s">
        <v>167</v>
      </c>
      <c r="R230" s="2" t="s">
        <v>167</v>
      </c>
      <c r="S230" s="2" t="s">
        <v>167</v>
      </c>
      <c r="T230" s="2" t="s">
        <v>167</v>
      </c>
    </row>
    <row r="231" spans="1:20" x14ac:dyDescent="0.25">
      <c r="A231" s="9" t="str">
        <f t="shared" si="16"/>
        <v>3</v>
      </c>
      <c r="B231" s="9" t="str">
        <f t="shared" si="17"/>
        <v>3</v>
      </c>
      <c r="C231" s="9" t="str">
        <f t="shared" si="18"/>
        <v>3</v>
      </c>
      <c r="D231" s="9" t="str">
        <f t="shared" si="19"/>
        <v>3</v>
      </c>
      <c r="E231" s="2" t="s">
        <v>167</v>
      </c>
      <c r="F231" s="2" t="s">
        <v>167</v>
      </c>
      <c r="G231" s="2" t="s">
        <v>167</v>
      </c>
      <c r="H231" s="2" t="s">
        <v>167</v>
      </c>
      <c r="I231" s="2" t="s">
        <v>167</v>
      </c>
      <c r="J231" s="2" t="s">
        <v>167</v>
      </c>
      <c r="K231" s="2" t="s">
        <v>167</v>
      </c>
      <c r="L231" s="2" t="s">
        <v>167</v>
      </c>
      <c r="M231" s="2" t="s">
        <v>167</v>
      </c>
      <c r="N231" s="2" t="s">
        <v>167</v>
      </c>
      <c r="O231" s="2" t="s">
        <v>167</v>
      </c>
      <c r="P231" s="2" t="s">
        <v>167</v>
      </c>
      <c r="Q231" s="2" t="s">
        <v>167</v>
      </c>
      <c r="R231" s="2" t="s">
        <v>167</v>
      </c>
      <c r="S231" s="2" t="s">
        <v>167</v>
      </c>
      <c r="T231" s="2" t="s">
        <v>167</v>
      </c>
    </row>
    <row r="232" spans="1:20" x14ac:dyDescent="0.25">
      <c r="A232" s="9" t="str">
        <f t="shared" si="16"/>
        <v>3</v>
      </c>
      <c r="B232" s="9" t="str">
        <f t="shared" si="17"/>
        <v>3</v>
      </c>
      <c r="C232" s="9" t="str">
        <f t="shared" si="18"/>
        <v>3</v>
      </c>
      <c r="D232" s="9" t="str">
        <f t="shared" si="19"/>
        <v>3</v>
      </c>
      <c r="E232" s="2" t="s">
        <v>167</v>
      </c>
      <c r="F232" s="2" t="s">
        <v>167</v>
      </c>
      <c r="G232" s="2" t="s">
        <v>167</v>
      </c>
      <c r="H232" s="2" t="s">
        <v>167</v>
      </c>
      <c r="I232" s="2" t="s">
        <v>167</v>
      </c>
      <c r="J232" s="2" t="s">
        <v>167</v>
      </c>
      <c r="K232" s="2" t="s">
        <v>167</v>
      </c>
      <c r="L232" s="2" t="s">
        <v>167</v>
      </c>
      <c r="M232" s="2" t="s">
        <v>167</v>
      </c>
      <c r="N232" s="2" t="s">
        <v>167</v>
      </c>
      <c r="O232" s="2" t="s">
        <v>167</v>
      </c>
      <c r="P232" s="2" t="s">
        <v>167</v>
      </c>
      <c r="Q232" s="2" t="s">
        <v>167</v>
      </c>
      <c r="R232" s="2" t="s">
        <v>167</v>
      </c>
      <c r="S232" s="2" t="s">
        <v>167</v>
      </c>
      <c r="T232" s="2" t="s">
        <v>167</v>
      </c>
    </row>
    <row r="233" spans="1:20" x14ac:dyDescent="0.25">
      <c r="A233" s="9" t="str">
        <f t="shared" si="16"/>
        <v>3</v>
      </c>
      <c r="B233" s="9" t="str">
        <f t="shared" si="17"/>
        <v>3</v>
      </c>
      <c r="C233" s="9" t="str">
        <f t="shared" si="18"/>
        <v>3</v>
      </c>
      <c r="D233" s="9" t="str">
        <f t="shared" si="19"/>
        <v>3</v>
      </c>
      <c r="E233" s="2" t="s">
        <v>167</v>
      </c>
      <c r="F233" s="2" t="s">
        <v>167</v>
      </c>
      <c r="G233" s="2" t="s">
        <v>167</v>
      </c>
      <c r="H233" s="2" t="s">
        <v>167</v>
      </c>
      <c r="I233" s="2" t="s">
        <v>167</v>
      </c>
      <c r="J233" s="2" t="s">
        <v>167</v>
      </c>
      <c r="K233" s="2" t="s">
        <v>167</v>
      </c>
      <c r="L233" s="2" t="s">
        <v>167</v>
      </c>
      <c r="M233" s="2" t="s">
        <v>167</v>
      </c>
      <c r="N233" s="2" t="s">
        <v>167</v>
      </c>
      <c r="O233" s="2" t="s">
        <v>167</v>
      </c>
      <c r="P233" s="2" t="s">
        <v>167</v>
      </c>
      <c r="Q233" s="2" t="s">
        <v>167</v>
      </c>
      <c r="R233" s="2" t="s">
        <v>167</v>
      </c>
      <c r="S233" s="2" t="s">
        <v>167</v>
      </c>
      <c r="T233" s="2" t="s">
        <v>167</v>
      </c>
    </row>
    <row r="234" spans="1:20" x14ac:dyDescent="0.25">
      <c r="A234" s="9" t="str">
        <f t="shared" si="16"/>
        <v>3</v>
      </c>
      <c r="B234" s="9" t="str">
        <f t="shared" si="17"/>
        <v>3</v>
      </c>
      <c r="C234" s="9" t="str">
        <f t="shared" si="18"/>
        <v>3</v>
      </c>
      <c r="D234" s="9" t="str">
        <f t="shared" si="19"/>
        <v>3</v>
      </c>
      <c r="E234" s="2" t="s">
        <v>167</v>
      </c>
      <c r="F234" s="2" t="s">
        <v>167</v>
      </c>
      <c r="G234" s="2" t="s">
        <v>167</v>
      </c>
      <c r="H234" s="2" t="s">
        <v>167</v>
      </c>
      <c r="I234" s="2" t="s">
        <v>167</v>
      </c>
      <c r="J234" s="2" t="s">
        <v>167</v>
      </c>
      <c r="K234" s="2" t="s">
        <v>167</v>
      </c>
      <c r="L234" s="2" t="s">
        <v>167</v>
      </c>
      <c r="M234" s="2" t="s">
        <v>167</v>
      </c>
      <c r="N234" s="2" t="s">
        <v>167</v>
      </c>
      <c r="O234" s="2" t="s">
        <v>167</v>
      </c>
      <c r="P234" s="2" t="s">
        <v>167</v>
      </c>
      <c r="Q234" s="2" t="s">
        <v>167</v>
      </c>
      <c r="R234" s="2" t="s">
        <v>167</v>
      </c>
      <c r="S234" s="2" t="s">
        <v>167</v>
      </c>
      <c r="T234" s="2" t="s">
        <v>167</v>
      </c>
    </row>
    <row r="235" spans="1:20" x14ac:dyDescent="0.25">
      <c r="A235" s="9" t="str">
        <f t="shared" si="16"/>
        <v>3</v>
      </c>
      <c r="B235" s="9" t="str">
        <f t="shared" si="17"/>
        <v>3</v>
      </c>
      <c r="C235" s="9" t="str">
        <f t="shared" si="18"/>
        <v>3</v>
      </c>
      <c r="D235" s="9" t="str">
        <f t="shared" si="19"/>
        <v>3</v>
      </c>
      <c r="E235" s="2" t="s">
        <v>167</v>
      </c>
      <c r="F235" s="2" t="s">
        <v>167</v>
      </c>
      <c r="G235" s="2" t="s">
        <v>167</v>
      </c>
      <c r="H235" s="2" t="s">
        <v>167</v>
      </c>
      <c r="I235" s="2" t="s">
        <v>167</v>
      </c>
      <c r="J235" s="2" t="s">
        <v>167</v>
      </c>
      <c r="K235" s="2" t="s">
        <v>167</v>
      </c>
      <c r="L235" s="2" t="s">
        <v>167</v>
      </c>
      <c r="M235" s="2" t="s">
        <v>167</v>
      </c>
      <c r="N235" s="2" t="s">
        <v>167</v>
      </c>
      <c r="O235" s="2" t="s">
        <v>167</v>
      </c>
      <c r="P235" s="2" t="s">
        <v>167</v>
      </c>
      <c r="Q235" s="2" t="s">
        <v>167</v>
      </c>
      <c r="R235" s="2" t="s">
        <v>167</v>
      </c>
      <c r="S235" s="2" t="s">
        <v>167</v>
      </c>
      <c r="T235" s="2" t="s">
        <v>167</v>
      </c>
    </row>
    <row r="236" spans="1:20" x14ac:dyDescent="0.25">
      <c r="A236" s="9" t="str">
        <f t="shared" si="16"/>
        <v>3</v>
      </c>
      <c r="B236" s="9" t="str">
        <f t="shared" si="17"/>
        <v>3</v>
      </c>
      <c r="C236" s="9" t="str">
        <f t="shared" si="18"/>
        <v>3</v>
      </c>
      <c r="D236" s="9" t="str">
        <f t="shared" si="19"/>
        <v>3</v>
      </c>
      <c r="E236" s="2" t="s">
        <v>167</v>
      </c>
      <c r="F236" s="2" t="s">
        <v>167</v>
      </c>
      <c r="G236" s="2" t="s">
        <v>167</v>
      </c>
      <c r="H236" s="2" t="s">
        <v>167</v>
      </c>
      <c r="I236" s="2" t="s">
        <v>167</v>
      </c>
      <c r="J236" s="2" t="s">
        <v>167</v>
      </c>
      <c r="K236" s="2" t="s">
        <v>167</v>
      </c>
      <c r="L236" s="2" t="s">
        <v>167</v>
      </c>
      <c r="M236" s="2" t="s">
        <v>167</v>
      </c>
      <c r="N236" s="2" t="s">
        <v>167</v>
      </c>
      <c r="O236" s="2" t="s">
        <v>167</v>
      </c>
      <c r="P236" s="2" t="s">
        <v>167</v>
      </c>
      <c r="Q236" s="2" t="s">
        <v>167</v>
      </c>
      <c r="R236" s="2" t="s">
        <v>167</v>
      </c>
      <c r="S236" s="2" t="s">
        <v>167</v>
      </c>
      <c r="T236" s="2" t="s">
        <v>167</v>
      </c>
    </row>
    <row r="237" spans="1:20" x14ac:dyDescent="0.25">
      <c r="A237" s="9" t="str">
        <f t="shared" si="16"/>
        <v>3</v>
      </c>
      <c r="B237" s="9" t="str">
        <f t="shared" si="17"/>
        <v>3</v>
      </c>
      <c r="C237" s="9" t="str">
        <f t="shared" si="18"/>
        <v>3</v>
      </c>
      <c r="D237" s="9" t="str">
        <f t="shared" si="19"/>
        <v>3</v>
      </c>
      <c r="E237" s="2" t="s">
        <v>167</v>
      </c>
      <c r="F237" s="2" t="s">
        <v>167</v>
      </c>
      <c r="G237" s="2" t="s">
        <v>167</v>
      </c>
      <c r="H237" s="2" t="s">
        <v>167</v>
      </c>
      <c r="I237" s="2" t="s">
        <v>167</v>
      </c>
      <c r="J237" s="2" t="s">
        <v>167</v>
      </c>
      <c r="K237" s="2" t="s">
        <v>167</v>
      </c>
      <c r="L237" s="2" t="s">
        <v>167</v>
      </c>
      <c r="M237" s="2" t="s">
        <v>167</v>
      </c>
      <c r="N237" s="2" t="s">
        <v>167</v>
      </c>
      <c r="O237" s="2" t="s">
        <v>167</v>
      </c>
      <c r="P237" s="2" t="s">
        <v>167</v>
      </c>
      <c r="Q237" s="2" t="s">
        <v>167</v>
      </c>
      <c r="R237" s="2" t="s">
        <v>167</v>
      </c>
      <c r="S237" s="2" t="s">
        <v>167</v>
      </c>
      <c r="T237" s="2" t="s">
        <v>167</v>
      </c>
    </row>
    <row r="238" spans="1:20" x14ac:dyDescent="0.25">
      <c r="A238" s="9" t="str">
        <f t="shared" si="16"/>
        <v>3</v>
      </c>
      <c r="B238" s="9" t="str">
        <f t="shared" si="17"/>
        <v>3</v>
      </c>
      <c r="C238" s="9" t="str">
        <f t="shared" si="18"/>
        <v>3</v>
      </c>
      <c r="D238" s="9" t="str">
        <f t="shared" si="19"/>
        <v>3</v>
      </c>
      <c r="E238" s="2" t="s">
        <v>167</v>
      </c>
      <c r="F238" s="2" t="s">
        <v>167</v>
      </c>
      <c r="G238" s="2" t="s">
        <v>167</v>
      </c>
      <c r="H238" s="2" t="s">
        <v>167</v>
      </c>
      <c r="I238" s="2" t="s">
        <v>167</v>
      </c>
      <c r="J238" s="2" t="s">
        <v>167</v>
      </c>
      <c r="K238" s="2" t="s">
        <v>167</v>
      </c>
      <c r="L238" s="2" t="s">
        <v>167</v>
      </c>
      <c r="M238" s="2" t="s">
        <v>167</v>
      </c>
      <c r="N238" s="2" t="s">
        <v>167</v>
      </c>
      <c r="O238" s="2" t="s">
        <v>167</v>
      </c>
      <c r="P238" s="2" t="s">
        <v>167</v>
      </c>
      <c r="Q238" s="2" t="s">
        <v>167</v>
      </c>
      <c r="R238" s="2" t="s">
        <v>167</v>
      </c>
      <c r="S238" s="2" t="s">
        <v>167</v>
      </c>
      <c r="T238" s="2" t="s">
        <v>167</v>
      </c>
    </row>
    <row r="239" spans="1:20" x14ac:dyDescent="0.25">
      <c r="A239" s="9" t="str">
        <f t="shared" si="16"/>
        <v>3</v>
      </c>
      <c r="B239" s="9" t="str">
        <f t="shared" si="17"/>
        <v>3</v>
      </c>
      <c r="C239" s="9" t="str">
        <f t="shared" si="18"/>
        <v>3</v>
      </c>
      <c r="D239" s="9" t="str">
        <f t="shared" si="19"/>
        <v>3</v>
      </c>
      <c r="E239" s="2" t="s">
        <v>167</v>
      </c>
      <c r="F239" s="2" t="s">
        <v>167</v>
      </c>
      <c r="G239" s="2" t="s">
        <v>167</v>
      </c>
      <c r="H239" s="2" t="s">
        <v>167</v>
      </c>
      <c r="I239" s="2" t="s">
        <v>167</v>
      </c>
      <c r="J239" s="2" t="s">
        <v>167</v>
      </c>
      <c r="K239" s="2" t="s">
        <v>167</v>
      </c>
      <c r="L239" s="2" t="s">
        <v>167</v>
      </c>
      <c r="M239" s="2" t="s">
        <v>167</v>
      </c>
      <c r="N239" s="2" t="s">
        <v>167</v>
      </c>
      <c r="O239" s="2" t="s">
        <v>167</v>
      </c>
      <c r="P239" s="2" t="s">
        <v>167</v>
      </c>
      <c r="Q239" s="2" t="s">
        <v>167</v>
      </c>
      <c r="R239" s="2" t="s">
        <v>167</v>
      </c>
      <c r="S239" s="2" t="s">
        <v>167</v>
      </c>
      <c r="T239" s="2" t="s">
        <v>167</v>
      </c>
    </row>
    <row r="240" spans="1:20" x14ac:dyDescent="0.25">
      <c r="A240" s="9" t="str">
        <f t="shared" si="16"/>
        <v>3</v>
      </c>
      <c r="B240" s="9" t="str">
        <f t="shared" si="17"/>
        <v>3</v>
      </c>
      <c r="C240" s="9" t="str">
        <f t="shared" si="18"/>
        <v>3</v>
      </c>
      <c r="D240" s="9" t="str">
        <f t="shared" si="19"/>
        <v>3</v>
      </c>
      <c r="E240" s="2" t="s">
        <v>167</v>
      </c>
      <c r="F240" s="2" t="s">
        <v>167</v>
      </c>
      <c r="G240" s="2" t="s">
        <v>167</v>
      </c>
      <c r="H240" s="2" t="s">
        <v>167</v>
      </c>
      <c r="I240" s="2" t="s">
        <v>167</v>
      </c>
      <c r="J240" s="2" t="s">
        <v>167</v>
      </c>
      <c r="K240" s="2" t="s">
        <v>167</v>
      </c>
      <c r="L240" s="2" t="s">
        <v>167</v>
      </c>
      <c r="M240" s="2" t="s">
        <v>167</v>
      </c>
      <c r="N240" s="2" t="s">
        <v>167</v>
      </c>
      <c r="O240" s="2" t="s">
        <v>167</v>
      </c>
      <c r="P240" s="2" t="s">
        <v>167</v>
      </c>
      <c r="Q240" s="2" t="s">
        <v>167</v>
      </c>
      <c r="R240" s="2" t="s">
        <v>167</v>
      </c>
      <c r="S240" s="2" t="s">
        <v>167</v>
      </c>
      <c r="T240" s="2" t="s">
        <v>167</v>
      </c>
    </row>
    <row r="241" spans="1:20" x14ac:dyDescent="0.25">
      <c r="A241" s="9" t="str">
        <f t="shared" si="16"/>
        <v>3</v>
      </c>
      <c r="B241" s="9" t="str">
        <f t="shared" si="17"/>
        <v>3</v>
      </c>
      <c r="C241" s="9" t="str">
        <f t="shared" si="18"/>
        <v>3</v>
      </c>
      <c r="D241" s="9" t="str">
        <f t="shared" si="19"/>
        <v>3</v>
      </c>
      <c r="E241" s="2" t="s">
        <v>167</v>
      </c>
      <c r="F241" s="2" t="s">
        <v>167</v>
      </c>
      <c r="G241" s="2" t="s">
        <v>167</v>
      </c>
      <c r="H241" s="2" t="s">
        <v>167</v>
      </c>
      <c r="I241" s="2" t="s">
        <v>167</v>
      </c>
      <c r="J241" s="2" t="s">
        <v>167</v>
      </c>
      <c r="K241" s="2" t="s">
        <v>167</v>
      </c>
      <c r="L241" s="2" t="s">
        <v>167</v>
      </c>
      <c r="M241" s="2" t="s">
        <v>167</v>
      </c>
      <c r="N241" s="2" t="s">
        <v>167</v>
      </c>
      <c r="O241" s="2" t="s">
        <v>167</v>
      </c>
      <c r="P241" s="2" t="s">
        <v>167</v>
      </c>
      <c r="Q241" s="2" t="s">
        <v>167</v>
      </c>
      <c r="R241" s="2" t="s">
        <v>167</v>
      </c>
      <c r="S241" s="2" t="s">
        <v>167</v>
      </c>
      <c r="T241" s="2" t="s">
        <v>167</v>
      </c>
    </row>
    <row r="242" spans="1:20" x14ac:dyDescent="0.25">
      <c r="A242" s="9" t="str">
        <f t="shared" si="16"/>
        <v>3</v>
      </c>
      <c r="B242" s="9" t="str">
        <f t="shared" si="17"/>
        <v>3</v>
      </c>
      <c r="C242" s="9" t="str">
        <f t="shared" si="18"/>
        <v>3</v>
      </c>
      <c r="D242" s="9" t="str">
        <f t="shared" si="19"/>
        <v>3</v>
      </c>
      <c r="E242" s="2" t="s">
        <v>167</v>
      </c>
      <c r="F242" s="2" t="s">
        <v>167</v>
      </c>
      <c r="G242" s="2" t="s">
        <v>167</v>
      </c>
      <c r="H242" s="2" t="s">
        <v>167</v>
      </c>
      <c r="I242" s="2" t="s">
        <v>167</v>
      </c>
      <c r="J242" s="2" t="s">
        <v>167</v>
      </c>
      <c r="K242" s="2" t="s">
        <v>167</v>
      </c>
      <c r="L242" s="2" t="s">
        <v>167</v>
      </c>
      <c r="M242" s="2" t="s">
        <v>167</v>
      </c>
      <c r="N242" s="2" t="s">
        <v>167</v>
      </c>
      <c r="O242" s="2" t="s">
        <v>167</v>
      </c>
      <c r="P242" s="2" t="s">
        <v>167</v>
      </c>
      <c r="Q242" s="2" t="s">
        <v>167</v>
      </c>
      <c r="R242" s="2" t="s">
        <v>167</v>
      </c>
      <c r="S242" s="2" t="s">
        <v>167</v>
      </c>
      <c r="T242" s="2" t="s">
        <v>167</v>
      </c>
    </row>
    <row r="243" spans="1:20" x14ac:dyDescent="0.25">
      <c r="A243" s="9" t="str">
        <f t="shared" si="16"/>
        <v>3</v>
      </c>
      <c r="B243" s="9" t="str">
        <f t="shared" si="17"/>
        <v>3</v>
      </c>
      <c r="C243" s="9" t="str">
        <f t="shared" si="18"/>
        <v>3</v>
      </c>
      <c r="D243" s="9" t="str">
        <f t="shared" si="19"/>
        <v>3</v>
      </c>
      <c r="E243" s="2" t="s">
        <v>167</v>
      </c>
      <c r="F243" s="2" t="s">
        <v>167</v>
      </c>
      <c r="G243" s="2" t="s">
        <v>167</v>
      </c>
      <c r="H243" s="2" t="s">
        <v>167</v>
      </c>
      <c r="I243" s="2" t="s">
        <v>167</v>
      </c>
      <c r="J243" s="2" t="s">
        <v>167</v>
      </c>
      <c r="K243" s="2" t="s">
        <v>167</v>
      </c>
      <c r="L243" s="2" t="s">
        <v>167</v>
      </c>
      <c r="M243" s="2" t="s">
        <v>167</v>
      </c>
      <c r="N243" s="2" t="s">
        <v>167</v>
      </c>
      <c r="O243" s="2" t="s">
        <v>167</v>
      </c>
      <c r="P243" s="2" t="s">
        <v>167</v>
      </c>
      <c r="Q243" s="2" t="s">
        <v>167</v>
      </c>
      <c r="R243" s="2" t="s">
        <v>167</v>
      </c>
      <c r="S243" s="2" t="s">
        <v>167</v>
      </c>
      <c r="T243" s="2" t="s">
        <v>167</v>
      </c>
    </row>
    <row r="244" spans="1:20" x14ac:dyDescent="0.25">
      <c r="A244" s="9" t="str">
        <f t="shared" si="16"/>
        <v>3</v>
      </c>
      <c r="B244" s="9" t="str">
        <f t="shared" si="17"/>
        <v>3</v>
      </c>
      <c r="C244" s="9" t="str">
        <f t="shared" si="18"/>
        <v>3</v>
      </c>
      <c r="D244" s="9" t="str">
        <f t="shared" si="19"/>
        <v>3</v>
      </c>
      <c r="E244" s="2" t="s">
        <v>167</v>
      </c>
      <c r="F244" s="2" t="s">
        <v>167</v>
      </c>
      <c r="G244" s="2" t="s">
        <v>167</v>
      </c>
      <c r="H244" s="2" t="s">
        <v>167</v>
      </c>
      <c r="I244" s="2" t="s">
        <v>167</v>
      </c>
      <c r="J244" s="2" t="s">
        <v>167</v>
      </c>
      <c r="K244" s="2" t="s">
        <v>167</v>
      </c>
      <c r="L244" s="2" t="s">
        <v>167</v>
      </c>
      <c r="M244" s="2" t="s">
        <v>167</v>
      </c>
      <c r="N244" s="2" t="s">
        <v>167</v>
      </c>
      <c r="O244" s="2" t="s">
        <v>167</v>
      </c>
      <c r="P244" s="2" t="s">
        <v>167</v>
      </c>
      <c r="Q244" s="2" t="s">
        <v>167</v>
      </c>
      <c r="R244" s="2" t="s">
        <v>167</v>
      </c>
      <c r="S244" s="2" t="s">
        <v>167</v>
      </c>
      <c r="T244" s="2" t="s">
        <v>167</v>
      </c>
    </row>
    <row r="245" spans="1:20" x14ac:dyDescent="0.25">
      <c r="A245" s="9" t="str">
        <f t="shared" si="16"/>
        <v>3</v>
      </c>
      <c r="B245" s="9" t="str">
        <f t="shared" si="17"/>
        <v>3</v>
      </c>
      <c r="C245" s="9" t="str">
        <f t="shared" si="18"/>
        <v>3</v>
      </c>
      <c r="D245" s="9" t="str">
        <f t="shared" si="19"/>
        <v>3</v>
      </c>
      <c r="E245" s="2" t="s">
        <v>167</v>
      </c>
      <c r="F245" s="2" t="s">
        <v>167</v>
      </c>
      <c r="G245" s="2" t="s">
        <v>167</v>
      </c>
      <c r="H245" s="2" t="s">
        <v>167</v>
      </c>
      <c r="I245" s="2" t="s">
        <v>167</v>
      </c>
      <c r="J245" s="2" t="s">
        <v>167</v>
      </c>
      <c r="K245" s="2" t="s">
        <v>167</v>
      </c>
      <c r="L245" s="2" t="s">
        <v>167</v>
      </c>
      <c r="M245" s="2" t="s">
        <v>167</v>
      </c>
      <c r="N245" s="2" t="s">
        <v>167</v>
      </c>
      <c r="O245" s="2" t="s">
        <v>167</v>
      </c>
      <c r="P245" s="2" t="s">
        <v>167</v>
      </c>
      <c r="Q245" s="2" t="s">
        <v>167</v>
      </c>
      <c r="R245" s="2" t="s">
        <v>167</v>
      </c>
      <c r="S245" s="2" t="s">
        <v>167</v>
      </c>
      <c r="T245" s="2" t="s">
        <v>167</v>
      </c>
    </row>
    <row r="246" spans="1:20" x14ac:dyDescent="0.25">
      <c r="A246" s="9" t="str">
        <f t="shared" si="16"/>
        <v>3</v>
      </c>
      <c r="B246" s="9" t="str">
        <f t="shared" si="17"/>
        <v>3</v>
      </c>
      <c r="C246" s="9" t="str">
        <f t="shared" si="18"/>
        <v>3</v>
      </c>
      <c r="D246" s="9" t="str">
        <f t="shared" si="19"/>
        <v>3</v>
      </c>
      <c r="E246" s="2" t="s">
        <v>167</v>
      </c>
      <c r="F246" s="2" t="s">
        <v>167</v>
      </c>
      <c r="G246" s="2" t="s">
        <v>167</v>
      </c>
      <c r="H246" s="2" t="s">
        <v>167</v>
      </c>
      <c r="I246" s="2" t="s">
        <v>167</v>
      </c>
      <c r="J246" s="2" t="s">
        <v>167</v>
      </c>
      <c r="K246" s="2" t="s">
        <v>167</v>
      </c>
      <c r="L246" s="2" t="s">
        <v>167</v>
      </c>
      <c r="M246" s="2" t="s">
        <v>167</v>
      </c>
      <c r="N246" s="2" t="s">
        <v>167</v>
      </c>
      <c r="O246" s="2" t="s">
        <v>167</v>
      </c>
      <c r="P246" s="2" t="s">
        <v>167</v>
      </c>
      <c r="Q246" s="2" t="s">
        <v>167</v>
      </c>
      <c r="R246" s="2" t="s">
        <v>167</v>
      </c>
      <c r="S246" s="2" t="s">
        <v>167</v>
      </c>
      <c r="T246" s="2" t="s">
        <v>167</v>
      </c>
    </row>
    <row r="247" spans="1:20" x14ac:dyDescent="0.25">
      <c r="A247" s="9" t="str">
        <f t="shared" si="16"/>
        <v>3</v>
      </c>
      <c r="B247" s="9" t="str">
        <f t="shared" si="17"/>
        <v>3</v>
      </c>
      <c r="C247" s="9" t="str">
        <f t="shared" si="18"/>
        <v>3</v>
      </c>
      <c r="D247" s="9" t="str">
        <f t="shared" si="19"/>
        <v>3</v>
      </c>
      <c r="E247" s="2" t="s">
        <v>167</v>
      </c>
      <c r="F247" s="2" t="s">
        <v>167</v>
      </c>
      <c r="G247" s="2" t="s">
        <v>167</v>
      </c>
      <c r="H247" s="2" t="s">
        <v>167</v>
      </c>
      <c r="I247" s="2" t="s">
        <v>167</v>
      </c>
      <c r="J247" s="2" t="s">
        <v>167</v>
      </c>
      <c r="K247" s="2" t="s">
        <v>167</v>
      </c>
      <c r="L247" s="2" t="s">
        <v>167</v>
      </c>
      <c r="M247" s="2" t="s">
        <v>167</v>
      </c>
      <c r="N247" s="2" t="s">
        <v>167</v>
      </c>
      <c r="O247" s="2" t="s">
        <v>167</v>
      </c>
      <c r="P247" s="2" t="s">
        <v>167</v>
      </c>
      <c r="Q247" s="2" t="s">
        <v>167</v>
      </c>
      <c r="R247" s="2" t="s">
        <v>167</v>
      </c>
      <c r="S247" s="2" t="s">
        <v>167</v>
      </c>
      <c r="T247" s="2" t="s">
        <v>167</v>
      </c>
    </row>
    <row r="248" spans="1:20" x14ac:dyDescent="0.25">
      <c r="A248" s="9" t="str">
        <f t="shared" si="16"/>
        <v>3</v>
      </c>
      <c r="B248" s="9" t="str">
        <f t="shared" si="17"/>
        <v>3</v>
      </c>
      <c r="C248" s="9" t="str">
        <f t="shared" si="18"/>
        <v>3</v>
      </c>
      <c r="D248" s="9" t="str">
        <f t="shared" si="19"/>
        <v>3</v>
      </c>
      <c r="E248" s="2" t="s">
        <v>167</v>
      </c>
      <c r="F248" s="2" t="s">
        <v>167</v>
      </c>
      <c r="G248" s="2" t="s">
        <v>167</v>
      </c>
      <c r="H248" s="2" t="s">
        <v>167</v>
      </c>
      <c r="I248" s="2" t="s">
        <v>167</v>
      </c>
      <c r="J248" s="2" t="s">
        <v>167</v>
      </c>
      <c r="K248" s="2" t="s">
        <v>167</v>
      </c>
      <c r="L248" s="2" t="s">
        <v>167</v>
      </c>
      <c r="M248" s="2" t="s">
        <v>167</v>
      </c>
      <c r="N248" s="2" t="s">
        <v>167</v>
      </c>
      <c r="O248" s="2" t="s">
        <v>167</v>
      </c>
      <c r="P248" s="2" t="s">
        <v>167</v>
      </c>
      <c r="Q248" s="2" t="s">
        <v>167</v>
      </c>
      <c r="R248" s="2" t="s">
        <v>167</v>
      </c>
      <c r="S248" s="2" t="s">
        <v>167</v>
      </c>
      <c r="T248" s="2" t="s">
        <v>167</v>
      </c>
    </row>
    <row r="249" spans="1:20" x14ac:dyDescent="0.25">
      <c r="A249" s="9" t="str">
        <f t="shared" si="16"/>
        <v>3</v>
      </c>
      <c r="B249" s="9" t="str">
        <f t="shared" si="17"/>
        <v>3</v>
      </c>
      <c r="C249" s="9" t="str">
        <f t="shared" si="18"/>
        <v>3</v>
      </c>
      <c r="D249" s="9" t="str">
        <f t="shared" si="19"/>
        <v>3</v>
      </c>
      <c r="E249" s="2" t="s">
        <v>167</v>
      </c>
      <c r="F249" s="2" t="s">
        <v>167</v>
      </c>
      <c r="G249" s="2" t="s">
        <v>167</v>
      </c>
      <c r="H249" s="2" t="s">
        <v>167</v>
      </c>
      <c r="I249" s="2" t="s">
        <v>167</v>
      </c>
      <c r="J249" s="2" t="s">
        <v>167</v>
      </c>
      <c r="K249" s="2" t="s">
        <v>167</v>
      </c>
      <c r="L249" s="2" t="s">
        <v>167</v>
      </c>
      <c r="M249" s="2" t="s">
        <v>167</v>
      </c>
      <c r="N249" s="2" t="s">
        <v>167</v>
      </c>
      <c r="O249" s="2" t="s">
        <v>167</v>
      </c>
      <c r="P249" s="2" t="s">
        <v>167</v>
      </c>
      <c r="Q249" s="2" t="s">
        <v>167</v>
      </c>
      <c r="R249" s="2" t="s">
        <v>167</v>
      </c>
      <c r="S249" s="2" t="s">
        <v>167</v>
      </c>
      <c r="T249" s="2" t="s">
        <v>167</v>
      </c>
    </row>
    <row r="250" spans="1:20" x14ac:dyDescent="0.25">
      <c r="A250" s="9" t="str">
        <f t="shared" si="16"/>
        <v>3</v>
      </c>
      <c r="B250" s="9" t="str">
        <f t="shared" si="17"/>
        <v>3</v>
      </c>
      <c r="C250" s="9" t="str">
        <f t="shared" si="18"/>
        <v>3</v>
      </c>
      <c r="D250" s="9" t="str">
        <f t="shared" si="19"/>
        <v>3</v>
      </c>
      <c r="E250" s="2" t="s">
        <v>167</v>
      </c>
      <c r="F250" s="2" t="s">
        <v>167</v>
      </c>
      <c r="G250" s="2" t="s">
        <v>167</v>
      </c>
      <c r="H250" s="2" t="s">
        <v>167</v>
      </c>
      <c r="I250" s="2" t="s">
        <v>167</v>
      </c>
      <c r="J250" s="2" t="s">
        <v>167</v>
      </c>
      <c r="K250" s="2" t="s">
        <v>167</v>
      </c>
      <c r="L250" s="2" t="s">
        <v>167</v>
      </c>
      <c r="M250" s="2" t="s">
        <v>167</v>
      </c>
      <c r="N250" s="2" t="s">
        <v>167</v>
      </c>
      <c r="O250" s="2" t="s">
        <v>167</v>
      </c>
      <c r="P250" s="2" t="s">
        <v>167</v>
      </c>
      <c r="Q250" s="2" t="s">
        <v>167</v>
      </c>
      <c r="R250" s="2" t="s">
        <v>167</v>
      </c>
      <c r="S250" s="2" t="s">
        <v>167</v>
      </c>
      <c r="T250" s="2" t="s">
        <v>167</v>
      </c>
    </row>
    <row r="251" spans="1:20" x14ac:dyDescent="0.25">
      <c r="A251" s="9" t="str">
        <f t="shared" si="16"/>
        <v>3</v>
      </c>
      <c r="B251" s="9" t="str">
        <f t="shared" si="17"/>
        <v>3</v>
      </c>
      <c r="C251" s="9" t="str">
        <f t="shared" si="18"/>
        <v>3</v>
      </c>
      <c r="D251" s="9" t="str">
        <f t="shared" si="19"/>
        <v>3</v>
      </c>
      <c r="E251" s="2" t="s">
        <v>167</v>
      </c>
      <c r="F251" s="2" t="s">
        <v>167</v>
      </c>
      <c r="G251" s="2" t="s">
        <v>167</v>
      </c>
      <c r="H251" s="2" t="s">
        <v>167</v>
      </c>
      <c r="I251" s="2" t="s">
        <v>167</v>
      </c>
      <c r="J251" s="2" t="s">
        <v>167</v>
      </c>
      <c r="K251" s="2" t="s">
        <v>167</v>
      </c>
      <c r="L251" s="2" t="s">
        <v>167</v>
      </c>
      <c r="M251" s="2" t="s">
        <v>167</v>
      </c>
      <c r="N251" s="2" t="s">
        <v>167</v>
      </c>
      <c r="O251" s="2" t="s">
        <v>167</v>
      </c>
      <c r="P251" s="2" t="s">
        <v>167</v>
      </c>
      <c r="Q251" s="2" t="s">
        <v>167</v>
      </c>
      <c r="R251" s="2" t="s">
        <v>167</v>
      </c>
      <c r="S251" s="2" t="s">
        <v>167</v>
      </c>
      <c r="T251" s="2" t="s">
        <v>167</v>
      </c>
    </row>
    <row r="252" spans="1:20" x14ac:dyDescent="0.25">
      <c r="A252" s="9" t="str">
        <f t="shared" si="16"/>
        <v>3</v>
      </c>
      <c r="B252" s="9" t="str">
        <f t="shared" si="17"/>
        <v>3</v>
      </c>
      <c r="C252" s="9" t="str">
        <f t="shared" si="18"/>
        <v>3</v>
      </c>
      <c r="D252" s="9" t="str">
        <f t="shared" si="19"/>
        <v>3</v>
      </c>
      <c r="E252" s="2" t="s">
        <v>167</v>
      </c>
      <c r="F252" s="2" t="s">
        <v>167</v>
      </c>
      <c r="G252" s="2" t="s">
        <v>167</v>
      </c>
      <c r="H252" s="2" t="s">
        <v>167</v>
      </c>
      <c r="I252" s="2" t="s">
        <v>167</v>
      </c>
      <c r="J252" s="2" t="s">
        <v>167</v>
      </c>
      <c r="K252" s="2" t="s">
        <v>167</v>
      </c>
      <c r="L252" s="2" t="s">
        <v>167</v>
      </c>
      <c r="M252" s="2" t="s">
        <v>167</v>
      </c>
      <c r="N252" s="2" t="s">
        <v>167</v>
      </c>
      <c r="O252" s="2" t="s">
        <v>167</v>
      </c>
      <c r="P252" s="2" t="s">
        <v>167</v>
      </c>
      <c r="Q252" s="2" t="s">
        <v>167</v>
      </c>
      <c r="R252" s="2" t="s">
        <v>167</v>
      </c>
      <c r="S252" s="2" t="s">
        <v>167</v>
      </c>
      <c r="T252" s="2" t="s">
        <v>167</v>
      </c>
    </row>
    <row r="253" spans="1:20" x14ac:dyDescent="0.25">
      <c r="A253" s="9" t="str">
        <f t="shared" si="16"/>
        <v>3</v>
      </c>
      <c r="B253" s="9" t="str">
        <f t="shared" si="17"/>
        <v>3</v>
      </c>
      <c r="C253" s="9" t="str">
        <f t="shared" si="18"/>
        <v>3</v>
      </c>
      <c r="D253" s="9" t="str">
        <f t="shared" si="19"/>
        <v>3</v>
      </c>
      <c r="E253" s="2" t="s">
        <v>167</v>
      </c>
      <c r="F253" s="2" t="s">
        <v>167</v>
      </c>
      <c r="G253" s="2" t="s">
        <v>167</v>
      </c>
      <c r="H253" s="2" t="s">
        <v>167</v>
      </c>
      <c r="I253" s="2" t="s">
        <v>167</v>
      </c>
      <c r="J253" s="2" t="s">
        <v>167</v>
      </c>
      <c r="K253" s="2" t="s">
        <v>167</v>
      </c>
      <c r="L253" s="2" t="s">
        <v>167</v>
      </c>
      <c r="M253" s="2" t="s">
        <v>167</v>
      </c>
      <c r="N253" s="2" t="s">
        <v>167</v>
      </c>
      <c r="O253" s="2" t="s">
        <v>167</v>
      </c>
      <c r="P253" s="2" t="s">
        <v>167</v>
      </c>
      <c r="Q253" s="2" t="s">
        <v>167</v>
      </c>
      <c r="R253" s="2" t="s">
        <v>167</v>
      </c>
      <c r="S253" s="2" t="s">
        <v>167</v>
      </c>
      <c r="T253" s="2" t="s">
        <v>167</v>
      </c>
    </row>
    <row r="254" spans="1:20" x14ac:dyDescent="0.25">
      <c r="A254" s="9" t="str">
        <f t="shared" si="16"/>
        <v>3</v>
      </c>
      <c r="B254" s="9" t="str">
        <f t="shared" si="17"/>
        <v>3</v>
      </c>
      <c r="C254" s="9" t="str">
        <f t="shared" si="18"/>
        <v>3</v>
      </c>
      <c r="D254" s="9" t="str">
        <f t="shared" si="19"/>
        <v>3</v>
      </c>
      <c r="E254" s="2" t="s">
        <v>167</v>
      </c>
      <c r="F254" s="2" t="s">
        <v>167</v>
      </c>
      <c r="G254" s="2" t="s">
        <v>167</v>
      </c>
      <c r="H254" s="2" t="s">
        <v>167</v>
      </c>
      <c r="I254" s="2" t="s">
        <v>167</v>
      </c>
      <c r="J254" s="2" t="s">
        <v>167</v>
      </c>
      <c r="K254" s="2" t="s">
        <v>167</v>
      </c>
      <c r="L254" s="2" t="s">
        <v>167</v>
      </c>
      <c r="M254" s="2" t="s">
        <v>167</v>
      </c>
      <c r="N254" s="2" t="s">
        <v>167</v>
      </c>
      <c r="O254" s="2" t="s">
        <v>167</v>
      </c>
      <c r="P254" s="2" t="s">
        <v>167</v>
      </c>
      <c r="Q254" s="2" t="s">
        <v>167</v>
      </c>
      <c r="R254" s="2" t="s">
        <v>167</v>
      </c>
      <c r="S254" s="2" t="s">
        <v>167</v>
      </c>
      <c r="T254" s="2" t="s">
        <v>167</v>
      </c>
    </row>
    <row r="255" spans="1:20" x14ac:dyDescent="0.25">
      <c r="A255" s="9" t="str">
        <f t="shared" si="16"/>
        <v>3</v>
      </c>
      <c r="B255" s="9" t="str">
        <f t="shared" si="17"/>
        <v>3</v>
      </c>
      <c r="C255" s="9" t="str">
        <f t="shared" si="18"/>
        <v>3</v>
      </c>
      <c r="D255" s="9" t="str">
        <f t="shared" si="19"/>
        <v>3</v>
      </c>
      <c r="E255" s="2" t="s">
        <v>167</v>
      </c>
      <c r="F255" s="2" t="s">
        <v>167</v>
      </c>
      <c r="G255" s="2" t="s">
        <v>167</v>
      </c>
      <c r="H255" s="2" t="s">
        <v>167</v>
      </c>
      <c r="I255" s="2" t="s">
        <v>167</v>
      </c>
      <c r="J255" s="2" t="s">
        <v>167</v>
      </c>
      <c r="K255" s="2" t="s">
        <v>167</v>
      </c>
      <c r="L255" s="2" t="s">
        <v>167</v>
      </c>
      <c r="M255" s="2" t="s">
        <v>167</v>
      </c>
      <c r="N255" s="2" t="s">
        <v>167</v>
      </c>
      <c r="O255" s="2" t="s">
        <v>167</v>
      </c>
      <c r="P255" s="2" t="s">
        <v>167</v>
      </c>
      <c r="Q255" s="2" t="s">
        <v>167</v>
      </c>
      <c r="R255" s="2" t="s">
        <v>167</v>
      </c>
      <c r="S255" s="2" t="s">
        <v>167</v>
      </c>
      <c r="T255" s="2" t="s">
        <v>167</v>
      </c>
    </row>
    <row r="256" spans="1:20" x14ac:dyDescent="0.25">
      <c r="A256" s="9" t="str">
        <f t="shared" si="16"/>
        <v>3</v>
      </c>
      <c r="B256" s="9" t="str">
        <f t="shared" si="17"/>
        <v>3</v>
      </c>
      <c r="C256" s="9" t="str">
        <f t="shared" si="18"/>
        <v>3</v>
      </c>
      <c r="D256" s="9" t="str">
        <f t="shared" si="19"/>
        <v>3</v>
      </c>
      <c r="E256" s="2" t="s">
        <v>167</v>
      </c>
      <c r="F256" s="2" t="s">
        <v>167</v>
      </c>
      <c r="G256" s="2" t="s">
        <v>167</v>
      </c>
      <c r="H256" s="2" t="s">
        <v>167</v>
      </c>
      <c r="I256" s="2" t="s">
        <v>167</v>
      </c>
      <c r="J256" s="2" t="s">
        <v>167</v>
      </c>
      <c r="K256" s="2" t="s">
        <v>167</v>
      </c>
      <c r="L256" s="2" t="s">
        <v>167</v>
      </c>
      <c r="M256" s="2" t="s">
        <v>167</v>
      </c>
      <c r="N256" s="2" t="s">
        <v>167</v>
      </c>
      <c r="O256" s="2" t="s">
        <v>167</v>
      </c>
      <c r="P256" s="2" t="s">
        <v>167</v>
      </c>
      <c r="Q256" s="2" t="s">
        <v>167</v>
      </c>
      <c r="R256" s="2" t="s">
        <v>167</v>
      </c>
      <c r="S256" s="2" t="s">
        <v>167</v>
      </c>
      <c r="T256" s="2" t="s">
        <v>167</v>
      </c>
    </row>
    <row r="257" spans="1:20" x14ac:dyDescent="0.25">
      <c r="A257" s="9" t="str">
        <f t="shared" si="16"/>
        <v>3</v>
      </c>
      <c r="B257" s="9" t="str">
        <f t="shared" si="17"/>
        <v>3</v>
      </c>
      <c r="C257" s="9" t="str">
        <f t="shared" si="18"/>
        <v>3</v>
      </c>
      <c r="D257" s="9" t="str">
        <f t="shared" si="19"/>
        <v>3</v>
      </c>
      <c r="E257" s="2" t="s">
        <v>167</v>
      </c>
      <c r="F257" s="2" t="s">
        <v>167</v>
      </c>
      <c r="G257" s="2" t="s">
        <v>167</v>
      </c>
      <c r="H257" s="2" t="s">
        <v>167</v>
      </c>
      <c r="I257" s="2" t="s">
        <v>167</v>
      </c>
      <c r="J257" s="2" t="s">
        <v>167</v>
      </c>
      <c r="K257" s="2" t="s">
        <v>167</v>
      </c>
      <c r="L257" s="2" t="s">
        <v>167</v>
      </c>
      <c r="M257" s="2" t="s">
        <v>167</v>
      </c>
      <c r="N257" s="2" t="s">
        <v>167</v>
      </c>
      <c r="O257" s="2" t="s">
        <v>167</v>
      </c>
      <c r="P257" s="2" t="s">
        <v>167</v>
      </c>
      <c r="Q257" s="2" t="s">
        <v>167</v>
      </c>
      <c r="R257" s="2" t="s">
        <v>167</v>
      </c>
      <c r="S257" s="2" t="s">
        <v>167</v>
      </c>
      <c r="T257" s="2" t="s">
        <v>167</v>
      </c>
    </row>
    <row r="258" spans="1:20" x14ac:dyDescent="0.25">
      <c r="A258" s="9" t="str">
        <f t="shared" si="16"/>
        <v>3</v>
      </c>
      <c r="B258" s="9" t="str">
        <f t="shared" si="17"/>
        <v>3</v>
      </c>
      <c r="C258" s="9" t="str">
        <f t="shared" si="18"/>
        <v>3</v>
      </c>
      <c r="D258" s="9" t="str">
        <f t="shared" si="19"/>
        <v>3</v>
      </c>
      <c r="E258" s="2" t="s">
        <v>167</v>
      </c>
      <c r="F258" s="2" t="s">
        <v>167</v>
      </c>
      <c r="G258" s="2" t="s">
        <v>167</v>
      </c>
      <c r="H258" s="2" t="s">
        <v>167</v>
      </c>
      <c r="I258" s="2" t="s">
        <v>167</v>
      </c>
      <c r="J258" s="2" t="s">
        <v>167</v>
      </c>
      <c r="K258" s="2" t="s">
        <v>167</v>
      </c>
      <c r="L258" s="2" t="s">
        <v>167</v>
      </c>
      <c r="M258" s="2" t="s">
        <v>167</v>
      </c>
      <c r="N258" s="2" t="s">
        <v>167</v>
      </c>
      <c r="O258" s="2" t="s">
        <v>167</v>
      </c>
      <c r="P258" s="2" t="s">
        <v>167</v>
      </c>
      <c r="Q258" s="2" t="s">
        <v>167</v>
      </c>
      <c r="R258" s="2" t="s">
        <v>167</v>
      </c>
      <c r="S258" s="2" t="s">
        <v>167</v>
      </c>
      <c r="T258" s="2" t="s">
        <v>167</v>
      </c>
    </row>
    <row r="259" spans="1:20" x14ac:dyDescent="0.25">
      <c r="A259" s="9" t="str">
        <f t="shared" si="16"/>
        <v>3</v>
      </c>
      <c r="B259" s="9" t="str">
        <f t="shared" si="17"/>
        <v>3</v>
      </c>
      <c r="C259" s="9" t="str">
        <f t="shared" si="18"/>
        <v>3</v>
      </c>
      <c r="D259" s="9" t="str">
        <f t="shared" si="19"/>
        <v>3</v>
      </c>
      <c r="E259" s="2" t="s">
        <v>167</v>
      </c>
      <c r="F259" s="2" t="s">
        <v>167</v>
      </c>
      <c r="G259" s="2" t="s">
        <v>167</v>
      </c>
      <c r="H259" s="2" t="s">
        <v>167</v>
      </c>
      <c r="I259" s="2" t="s">
        <v>167</v>
      </c>
      <c r="J259" s="2" t="s">
        <v>167</v>
      </c>
      <c r="K259" s="2" t="s">
        <v>167</v>
      </c>
      <c r="L259" s="2" t="s">
        <v>167</v>
      </c>
      <c r="M259" s="2" t="s">
        <v>167</v>
      </c>
      <c r="N259" s="2" t="s">
        <v>167</v>
      </c>
      <c r="O259" s="2" t="s">
        <v>167</v>
      </c>
      <c r="P259" s="2" t="s">
        <v>167</v>
      </c>
      <c r="Q259" s="2" t="s">
        <v>167</v>
      </c>
      <c r="R259" s="2" t="s">
        <v>167</v>
      </c>
      <c r="S259" s="2" t="s">
        <v>167</v>
      </c>
      <c r="T259" s="2" t="s">
        <v>167</v>
      </c>
    </row>
    <row r="260" spans="1:20" x14ac:dyDescent="0.25">
      <c r="A260" s="9" t="str">
        <f t="shared" si="16"/>
        <v>3</v>
      </c>
      <c r="B260" s="9" t="str">
        <f t="shared" si="17"/>
        <v>3</v>
      </c>
      <c r="C260" s="9" t="str">
        <f t="shared" si="18"/>
        <v>3</v>
      </c>
      <c r="D260" s="9" t="str">
        <f t="shared" si="19"/>
        <v>3</v>
      </c>
      <c r="E260" s="2" t="s">
        <v>167</v>
      </c>
      <c r="F260" s="2" t="s">
        <v>167</v>
      </c>
      <c r="G260" s="2" t="s">
        <v>167</v>
      </c>
      <c r="H260" s="2" t="s">
        <v>167</v>
      </c>
      <c r="I260" s="2" t="s">
        <v>167</v>
      </c>
      <c r="J260" s="2" t="s">
        <v>167</v>
      </c>
      <c r="K260" s="2" t="s">
        <v>167</v>
      </c>
      <c r="L260" s="2" t="s">
        <v>167</v>
      </c>
      <c r="M260" s="2" t="s">
        <v>167</v>
      </c>
      <c r="N260" s="2" t="s">
        <v>167</v>
      </c>
      <c r="O260" s="2" t="s">
        <v>167</v>
      </c>
      <c r="P260" s="2" t="s">
        <v>167</v>
      </c>
      <c r="Q260" s="2" t="s">
        <v>167</v>
      </c>
      <c r="R260" s="2" t="s">
        <v>167</v>
      </c>
      <c r="S260" s="2" t="s">
        <v>167</v>
      </c>
      <c r="T260" s="2" t="s">
        <v>167</v>
      </c>
    </row>
    <row r="261" spans="1:20" x14ac:dyDescent="0.25">
      <c r="A261" s="9" t="str">
        <f t="shared" si="16"/>
        <v>3</v>
      </c>
      <c r="B261" s="9" t="str">
        <f t="shared" si="17"/>
        <v>3</v>
      </c>
      <c r="C261" s="9" t="str">
        <f t="shared" si="18"/>
        <v>3</v>
      </c>
      <c r="D261" s="9" t="str">
        <f t="shared" si="19"/>
        <v>3</v>
      </c>
      <c r="E261" s="2" t="s">
        <v>167</v>
      </c>
      <c r="F261" s="2" t="s">
        <v>167</v>
      </c>
      <c r="G261" s="2" t="s">
        <v>167</v>
      </c>
      <c r="H261" s="2" t="s">
        <v>167</v>
      </c>
      <c r="I261" s="2" t="s">
        <v>167</v>
      </c>
      <c r="J261" s="2" t="s">
        <v>167</v>
      </c>
      <c r="K261" s="2" t="s">
        <v>167</v>
      </c>
      <c r="L261" s="2" t="s">
        <v>167</v>
      </c>
      <c r="M261" s="2" t="s">
        <v>167</v>
      </c>
      <c r="N261" s="2" t="s">
        <v>167</v>
      </c>
      <c r="O261" s="2" t="s">
        <v>167</v>
      </c>
      <c r="P261" s="2" t="s">
        <v>167</v>
      </c>
      <c r="Q261" s="2" t="s">
        <v>167</v>
      </c>
      <c r="R261" s="2" t="s">
        <v>167</v>
      </c>
      <c r="S261" s="2" t="s">
        <v>167</v>
      </c>
      <c r="T261" s="2" t="s">
        <v>167</v>
      </c>
    </row>
    <row r="262" spans="1:20" x14ac:dyDescent="0.25">
      <c r="A262" s="9" t="str">
        <f t="shared" si="16"/>
        <v>3</v>
      </c>
      <c r="B262" s="9" t="str">
        <f t="shared" si="17"/>
        <v>3</v>
      </c>
      <c r="C262" s="9" t="str">
        <f t="shared" si="18"/>
        <v>3</v>
      </c>
      <c r="D262" s="9" t="str">
        <f t="shared" si="19"/>
        <v>3</v>
      </c>
      <c r="E262" s="2" t="s">
        <v>167</v>
      </c>
      <c r="F262" s="2" t="s">
        <v>167</v>
      </c>
      <c r="G262" s="2" t="s">
        <v>167</v>
      </c>
      <c r="H262" s="2" t="s">
        <v>167</v>
      </c>
      <c r="I262" s="2" t="s">
        <v>167</v>
      </c>
      <c r="J262" s="2" t="s">
        <v>167</v>
      </c>
      <c r="K262" s="2" t="s">
        <v>167</v>
      </c>
      <c r="L262" s="2" t="s">
        <v>167</v>
      </c>
      <c r="M262" s="2" t="s">
        <v>167</v>
      </c>
      <c r="N262" s="2" t="s">
        <v>167</v>
      </c>
      <c r="O262" s="2" t="s">
        <v>167</v>
      </c>
      <c r="P262" s="2" t="s">
        <v>167</v>
      </c>
      <c r="Q262" s="2" t="s">
        <v>167</v>
      </c>
      <c r="R262" s="2" t="s">
        <v>167</v>
      </c>
      <c r="S262" s="2" t="s">
        <v>167</v>
      </c>
      <c r="T262" s="2" t="s">
        <v>167</v>
      </c>
    </row>
    <row r="263" spans="1:20" x14ac:dyDescent="0.25">
      <c r="A263" s="9" t="str">
        <f t="shared" si="16"/>
        <v>3</v>
      </c>
      <c r="B263" s="9" t="str">
        <f t="shared" si="17"/>
        <v>3</v>
      </c>
      <c r="C263" s="9" t="str">
        <f t="shared" si="18"/>
        <v>3</v>
      </c>
      <c r="D263" s="9" t="str">
        <f t="shared" si="19"/>
        <v>3</v>
      </c>
      <c r="E263" s="2" t="s">
        <v>167</v>
      </c>
      <c r="F263" s="2" t="s">
        <v>167</v>
      </c>
      <c r="G263" s="2" t="s">
        <v>167</v>
      </c>
      <c r="H263" s="2" t="s">
        <v>167</v>
      </c>
      <c r="I263" s="2" t="s">
        <v>167</v>
      </c>
      <c r="J263" s="2" t="s">
        <v>167</v>
      </c>
      <c r="K263" s="2" t="s">
        <v>167</v>
      </c>
      <c r="L263" s="2" t="s">
        <v>167</v>
      </c>
      <c r="M263" s="2" t="s">
        <v>167</v>
      </c>
      <c r="N263" s="2" t="s">
        <v>167</v>
      </c>
      <c r="O263" s="2" t="s">
        <v>167</v>
      </c>
      <c r="P263" s="2" t="s">
        <v>167</v>
      </c>
      <c r="Q263" s="2" t="s">
        <v>167</v>
      </c>
      <c r="R263" s="2" t="s">
        <v>167</v>
      </c>
      <c r="S263" s="2" t="s">
        <v>167</v>
      </c>
      <c r="T263" s="2" t="s">
        <v>167</v>
      </c>
    </row>
    <row r="264" spans="1:20" x14ac:dyDescent="0.25">
      <c r="A264" s="9" t="str">
        <f t="shared" si="16"/>
        <v>3</v>
      </c>
      <c r="B264" s="9" t="str">
        <f t="shared" si="17"/>
        <v>3</v>
      </c>
      <c r="C264" s="9" t="str">
        <f t="shared" si="18"/>
        <v>3</v>
      </c>
      <c r="D264" s="9" t="str">
        <f t="shared" si="19"/>
        <v>3</v>
      </c>
      <c r="E264" s="2" t="s">
        <v>167</v>
      </c>
      <c r="F264" s="2" t="s">
        <v>167</v>
      </c>
      <c r="G264" s="2" t="s">
        <v>167</v>
      </c>
      <c r="H264" s="2" t="s">
        <v>167</v>
      </c>
      <c r="I264" s="2" t="s">
        <v>167</v>
      </c>
      <c r="J264" s="2" t="s">
        <v>167</v>
      </c>
      <c r="K264" s="2" t="s">
        <v>167</v>
      </c>
      <c r="L264" s="2" t="s">
        <v>167</v>
      </c>
      <c r="M264" s="2" t="s">
        <v>167</v>
      </c>
      <c r="N264" s="2" t="s">
        <v>167</v>
      </c>
      <c r="O264" s="2" t="s">
        <v>167</v>
      </c>
      <c r="P264" s="2" t="s">
        <v>167</v>
      </c>
      <c r="Q264" s="2" t="s">
        <v>167</v>
      </c>
      <c r="R264" s="2" t="s">
        <v>167</v>
      </c>
      <c r="S264" s="2" t="s">
        <v>167</v>
      </c>
      <c r="T264" s="2" t="s">
        <v>167</v>
      </c>
    </row>
    <row r="265" spans="1:20" x14ac:dyDescent="0.25">
      <c r="A265" s="9" t="str">
        <f t="shared" si="16"/>
        <v>3</v>
      </c>
      <c r="B265" s="9" t="str">
        <f t="shared" si="17"/>
        <v>3</v>
      </c>
      <c r="C265" s="9" t="str">
        <f t="shared" si="18"/>
        <v>3</v>
      </c>
      <c r="D265" s="9" t="str">
        <f t="shared" si="19"/>
        <v>3</v>
      </c>
      <c r="E265" s="2" t="s">
        <v>167</v>
      </c>
      <c r="F265" s="2" t="s">
        <v>167</v>
      </c>
      <c r="G265" s="2" t="s">
        <v>167</v>
      </c>
      <c r="H265" s="2" t="s">
        <v>167</v>
      </c>
      <c r="I265" s="2" t="s">
        <v>167</v>
      </c>
      <c r="J265" s="2" t="s">
        <v>167</v>
      </c>
      <c r="K265" s="2" t="s">
        <v>167</v>
      </c>
      <c r="L265" s="2" t="s">
        <v>167</v>
      </c>
      <c r="M265" s="2" t="s">
        <v>167</v>
      </c>
      <c r="N265" s="2" t="s">
        <v>167</v>
      </c>
      <c r="O265" s="2" t="s">
        <v>167</v>
      </c>
      <c r="P265" s="2" t="s">
        <v>167</v>
      </c>
      <c r="Q265" s="2" t="s">
        <v>167</v>
      </c>
      <c r="R265" s="2" t="s">
        <v>167</v>
      </c>
      <c r="S265" s="2" t="s">
        <v>167</v>
      </c>
      <c r="T265" s="2" t="s">
        <v>167</v>
      </c>
    </row>
    <row r="266" spans="1:20" x14ac:dyDescent="0.25">
      <c r="A266" s="9" t="str">
        <f t="shared" ref="A266:A300" si="20">CONCATENATE($E$201,Q266)</f>
        <v>3</v>
      </c>
      <c r="B266" s="9" t="str">
        <f t="shared" ref="B266:B300" si="21">CONCATENATE($E$201,H266)</f>
        <v>3</v>
      </c>
      <c r="C266" s="9" t="str">
        <f t="shared" ref="C266:C300" si="22">CONCATENATE($E$201,K266)</f>
        <v>3</v>
      </c>
      <c r="D266" s="9" t="str">
        <f t="shared" ref="D266:D300" si="23">CONCATENATE($E$201,N266)</f>
        <v>3</v>
      </c>
      <c r="E266" s="2" t="s">
        <v>167</v>
      </c>
      <c r="F266" s="2" t="s">
        <v>167</v>
      </c>
      <c r="G266" s="2" t="s">
        <v>167</v>
      </c>
      <c r="H266" s="2" t="s">
        <v>167</v>
      </c>
      <c r="I266" s="2" t="s">
        <v>167</v>
      </c>
      <c r="J266" s="2" t="s">
        <v>167</v>
      </c>
      <c r="K266" s="2" t="s">
        <v>167</v>
      </c>
      <c r="L266" s="2" t="s">
        <v>167</v>
      </c>
      <c r="M266" s="2" t="s">
        <v>167</v>
      </c>
      <c r="N266" s="2" t="s">
        <v>167</v>
      </c>
      <c r="O266" s="2" t="s">
        <v>167</v>
      </c>
      <c r="P266" s="2" t="s">
        <v>167</v>
      </c>
      <c r="Q266" s="2" t="s">
        <v>167</v>
      </c>
      <c r="R266" s="2" t="s">
        <v>167</v>
      </c>
      <c r="S266" s="2" t="s">
        <v>167</v>
      </c>
      <c r="T266" s="2" t="s">
        <v>167</v>
      </c>
    </row>
    <row r="267" spans="1:20" x14ac:dyDescent="0.25">
      <c r="A267" s="9" t="str">
        <f t="shared" si="20"/>
        <v>3</v>
      </c>
      <c r="B267" s="9" t="str">
        <f t="shared" si="21"/>
        <v>3</v>
      </c>
      <c r="C267" s="9" t="str">
        <f t="shared" si="22"/>
        <v>3</v>
      </c>
      <c r="D267" s="9" t="str">
        <f t="shared" si="23"/>
        <v>3</v>
      </c>
      <c r="E267" s="2" t="s">
        <v>167</v>
      </c>
      <c r="F267" s="2" t="s">
        <v>167</v>
      </c>
      <c r="G267" s="2" t="s">
        <v>167</v>
      </c>
      <c r="H267" s="2" t="s">
        <v>167</v>
      </c>
      <c r="I267" s="2" t="s">
        <v>167</v>
      </c>
      <c r="J267" s="2" t="s">
        <v>167</v>
      </c>
      <c r="K267" s="2" t="s">
        <v>167</v>
      </c>
      <c r="L267" s="2" t="s">
        <v>167</v>
      </c>
      <c r="M267" s="2" t="s">
        <v>167</v>
      </c>
      <c r="N267" s="2" t="s">
        <v>167</v>
      </c>
      <c r="O267" s="2" t="s">
        <v>167</v>
      </c>
      <c r="P267" s="2" t="s">
        <v>167</v>
      </c>
      <c r="Q267" s="2" t="s">
        <v>167</v>
      </c>
      <c r="R267" s="2" t="s">
        <v>167</v>
      </c>
      <c r="S267" s="2" t="s">
        <v>167</v>
      </c>
      <c r="T267" s="2" t="s">
        <v>167</v>
      </c>
    </row>
    <row r="268" spans="1:20" x14ac:dyDescent="0.25">
      <c r="A268" s="9" t="str">
        <f t="shared" si="20"/>
        <v>3</v>
      </c>
      <c r="B268" s="9" t="str">
        <f t="shared" si="21"/>
        <v>3</v>
      </c>
      <c r="C268" s="9" t="str">
        <f t="shared" si="22"/>
        <v>3</v>
      </c>
      <c r="D268" s="9" t="str">
        <f t="shared" si="23"/>
        <v>3</v>
      </c>
      <c r="E268" s="2" t="s">
        <v>167</v>
      </c>
      <c r="F268" s="2" t="s">
        <v>167</v>
      </c>
      <c r="G268" s="2" t="s">
        <v>167</v>
      </c>
      <c r="H268" s="2" t="s">
        <v>167</v>
      </c>
      <c r="I268" s="2" t="s">
        <v>167</v>
      </c>
      <c r="J268" s="2" t="s">
        <v>167</v>
      </c>
      <c r="K268" s="2" t="s">
        <v>167</v>
      </c>
      <c r="L268" s="2" t="s">
        <v>167</v>
      </c>
      <c r="M268" s="2" t="s">
        <v>167</v>
      </c>
      <c r="N268" s="2" t="s">
        <v>167</v>
      </c>
      <c r="O268" s="2" t="s">
        <v>167</v>
      </c>
      <c r="P268" s="2" t="s">
        <v>167</v>
      </c>
      <c r="Q268" s="2" t="s">
        <v>167</v>
      </c>
      <c r="R268" s="2" t="s">
        <v>167</v>
      </c>
      <c r="S268" s="2" t="s">
        <v>167</v>
      </c>
      <c r="T268" s="2" t="s">
        <v>167</v>
      </c>
    </row>
    <row r="269" spans="1:20" x14ac:dyDescent="0.25">
      <c r="A269" s="9" t="str">
        <f t="shared" si="20"/>
        <v>3</v>
      </c>
      <c r="B269" s="9" t="str">
        <f t="shared" si="21"/>
        <v>3</v>
      </c>
      <c r="C269" s="9" t="str">
        <f t="shared" si="22"/>
        <v>3</v>
      </c>
      <c r="D269" s="9" t="str">
        <f t="shared" si="23"/>
        <v>3</v>
      </c>
      <c r="E269" s="2" t="s">
        <v>167</v>
      </c>
      <c r="F269" s="2" t="s">
        <v>167</v>
      </c>
      <c r="G269" s="2" t="s">
        <v>167</v>
      </c>
      <c r="H269" s="2" t="s">
        <v>167</v>
      </c>
      <c r="I269" s="2" t="s">
        <v>167</v>
      </c>
      <c r="J269" s="2" t="s">
        <v>167</v>
      </c>
      <c r="K269" s="2" t="s">
        <v>167</v>
      </c>
      <c r="L269" s="2" t="s">
        <v>167</v>
      </c>
      <c r="M269" s="2" t="s">
        <v>167</v>
      </c>
      <c r="N269" s="2" t="s">
        <v>167</v>
      </c>
      <c r="O269" s="2" t="s">
        <v>167</v>
      </c>
      <c r="P269" s="2" t="s">
        <v>167</v>
      </c>
      <c r="Q269" s="2" t="s">
        <v>167</v>
      </c>
      <c r="R269" s="2" t="s">
        <v>167</v>
      </c>
      <c r="S269" s="2" t="s">
        <v>167</v>
      </c>
      <c r="T269" s="2" t="s">
        <v>167</v>
      </c>
    </row>
    <row r="270" spans="1:20" x14ac:dyDescent="0.25">
      <c r="A270" s="9" t="str">
        <f t="shared" si="20"/>
        <v>3</v>
      </c>
      <c r="B270" s="9" t="str">
        <f t="shared" si="21"/>
        <v>3</v>
      </c>
      <c r="C270" s="9" t="str">
        <f t="shared" si="22"/>
        <v>3</v>
      </c>
      <c r="D270" s="9" t="str">
        <f t="shared" si="23"/>
        <v>3</v>
      </c>
      <c r="E270" s="2" t="s">
        <v>167</v>
      </c>
      <c r="F270" s="2" t="s">
        <v>167</v>
      </c>
      <c r="G270" s="2" t="s">
        <v>167</v>
      </c>
      <c r="H270" s="2" t="s">
        <v>167</v>
      </c>
      <c r="I270" s="2" t="s">
        <v>167</v>
      </c>
      <c r="J270" s="2" t="s">
        <v>167</v>
      </c>
      <c r="K270" s="2" t="s">
        <v>167</v>
      </c>
      <c r="L270" s="2" t="s">
        <v>167</v>
      </c>
      <c r="M270" s="2" t="s">
        <v>167</v>
      </c>
      <c r="N270" s="2" t="s">
        <v>167</v>
      </c>
      <c r="O270" s="2" t="s">
        <v>167</v>
      </c>
      <c r="P270" s="2" t="s">
        <v>167</v>
      </c>
      <c r="Q270" s="2" t="s">
        <v>167</v>
      </c>
      <c r="R270" s="2" t="s">
        <v>167</v>
      </c>
      <c r="S270" s="2" t="s">
        <v>167</v>
      </c>
      <c r="T270" s="2" t="s">
        <v>167</v>
      </c>
    </row>
    <row r="271" spans="1:20" x14ac:dyDescent="0.25">
      <c r="A271" s="9" t="str">
        <f t="shared" si="20"/>
        <v>3</v>
      </c>
      <c r="B271" s="9" t="str">
        <f t="shared" si="21"/>
        <v>3</v>
      </c>
      <c r="C271" s="9" t="str">
        <f t="shared" si="22"/>
        <v>3</v>
      </c>
      <c r="D271" s="9" t="str">
        <f t="shared" si="23"/>
        <v>3</v>
      </c>
      <c r="E271" s="2" t="s">
        <v>167</v>
      </c>
      <c r="F271" s="2" t="s">
        <v>167</v>
      </c>
      <c r="G271" s="2" t="s">
        <v>167</v>
      </c>
      <c r="H271" s="2" t="s">
        <v>167</v>
      </c>
      <c r="I271" s="2" t="s">
        <v>167</v>
      </c>
      <c r="J271" s="2" t="s">
        <v>167</v>
      </c>
      <c r="K271" s="2" t="s">
        <v>167</v>
      </c>
      <c r="L271" s="2" t="s">
        <v>167</v>
      </c>
      <c r="M271" s="2" t="s">
        <v>167</v>
      </c>
      <c r="N271" s="2" t="s">
        <v>167</v>
      </c>
      <c r="O271" s="2" t="s">
        <v>167</v>
      </c>
      <c r="P271" s="2" t="s">
        <v>167</v>
      </c>
      <c r="Q271" s="2" t="s">
        <v>167</v>
      </c>
      <c r="R271" s="2" t="s">
        <v>167</v>
      </c>
      <c r="S271" s="2" t="s">
        <v>167</v>
      </c>
      <c r="T271" s="2" t="s">
        <v>167</v>
      </c>
    </row>
    <row r="272" spans="1:20" x14ac:dyDescent="0.25">
      <c r="A272" s="9" t="str">
        <f t="shared" si="20"/>
        <v>3</v>
      </c>
      <c r="B272" s="9" t="str">
        <f t="shared" si="21"/>
        <v>3</v>
      </c>
      <c r="C272" s="9" t="str">
        <f t="shared" si="22"/>
        <v>3</v>
      </c>
      <c r="D272" s="9" t="str">
        <f t="shared" si="23"/>
        <v>3</v>
      </c>
      <c r="E272" s="2" t="s">
        <v>167</v>
      </c>
      <c r="F272" s="2" t="s">
        <v>167</v>
      </c>
      <c r="G272" s="2" t="s">
        <v>167</v>
      </c>
      <c r="H272" s="2" t="s">
        <v>167</v>
      </c>
      <c r="I272" s="2" t="s">
        <v>167</v>
      </c>
      <c r="J272" s="2" t="s">
        <v>167</v>
      </c>
      <c r="K272" s="2" t="s">
        <v>167</v>
      </c>
      <c r="L272" s="2" t="s">
        <v>167</v>
      </c>
      <c r="M272" s="2" t="s">
        <v>167</v>
      </c>
      <c r="N272" s="2" t="s">
        <v>167</v>
      </c>
      <c r="O272" s="2" t="s">
        <v>167</v>
      </c>
      <c r="P272" s="2" t="s">
        <v>167</v>
      </c>
      <c r="Q272" s="2" t="s">
        <v>167</v>
      </c>
      <c r="R272" s="2" t="s">
        <v>167</v>
      </c>
      <c r="S272" s="2" t="s">
        <v>167</v>
      </c>
      <c r="T272" s="2" t="s">
        <v>167</v>
      </c>
    </row>
    <row r="273" spans="1:22" x14ac:dyDescent="0.25">
      <c r="A273" s="9" t="str">
        <f t="shared" si="20"/>
        <v>3</v>
      </c>
      <c r="B273" s="9" t="str">
        <f t="shared" si="21"/>
        <v>3</v>
      </c>
      <c r="C273" s="9" t="str">
        <f t="shared" si="22"/>
        <v>3</v>
      </c>
      <c r="D273" s="9" t="str">
        <f t="shared" si="23"/>
        <v>3</v>
      </c>
      <c r="E273" s="2" t="s">
        <v>167</v>
      </c>
      <c r="F273" s="2" t="s">
        <v>167</v>
      </c>
      <c r="G273" s="2" t="s">
        <v>167</v>
      </c>
      <c r="H273" s="2" t="s">
        <v>167</v>
      </c>
      <c r="I273" s="2" t="s">
        <v>167</v>
      </c>
      <c r="J273" s="2" t="s">
        <v>167</v>
      </c>
      <c r="K273" s="2" t="s">
        <v>167</v>
      </c>
      <c r="L273" s="2" t="s">
        <v>167</v>
      </c>
      <c r="M273" s="2" t="s">
        <v>167</v>
      </c>
      <c r="N273" s="2" t="s">
        <v>167</v>
      </c>
      <c r="O273" s="2" t="s">
        <v>167</v>
      </c>
      <c r="P273" s="2" t="s">
        <v>167</v>
      </c>
      <c r="Q273" s="2" t="s">
        <v>167</v>
      </c>
      <c r="R273" s="2" t="s">
        <v>167</v>
      </c>
      <c r="S273" s="2" t="s">
        <v>167</v>
      </c>
      <c r="T273" s="2" t="s">
        <v>167</v>
      </c>
    </row>
    <row r="274" spans="1:22" x14ac:dyDescent="0.25">
      <c r="A274" s="9" t="str">
        <f t="shared" si="20"/>
        <v>3</v>
      </c>
      <c r="B274" s="9" t="str">
        <f t="shared" si="21"/>
        <v>3</v>
      </c>
      <c r="C274" s="9" t="str">
        <f t="shared" si="22"/>
        <v>3</v>
      </c>
      <c r="D274" s="9" t="str">
        <f t="shared" si="23"/>
        <v>3</v>
      </c>
      <c r="E274" s="2" t="s">
        <v>167</v>
      </c>
      <c r="F274" s="2" t="s">
        <v>167</v>
      </c>
      <c r="G274" s="2" t="s">
        <v>167</v>
      </c>
      <c r="H274" s="2" t="s">
        <v>167</v>
      </c>
      <c r="I274" s="2" t="s">
        <v>167</v>
      </c>
      <c r="J274" s="2" t="s">
        <v>167</v>
      </c>
      <c r="K274" s="2" t="s">
        <v>167</v>
      </c>
      <c r="L274" s="2" t="s">
        <v>167</v>
      </c>
      <c r="M274" s="2" t="s">
        <v>167</v>
      </c>
      <c r="N274" s="2" t="s">
        <v>167</v>
      </c>
      <c r="O274" s="2" t="s">
        <v>167</v>
      </c>
      <c r="P274" s="2" t="s">
        <v>167</v>
      </c>
      <c r="Q274" s="2" t="s">
        <v>167</v>
      </c>
      <c r="R274" s="2" t="s">
        <v>167</v>
      </c>
      <c r="S274" s="2" t="s">
        <v>167</v>
      </c>
      <c r="T274" s="2" t="s">
        <v>167</v>
      </c>
    </row>
    <row r="275" spans="1:22" x14ac:dyDescent="0.25">
      <c r="A275" s="9" t="str">
        <f t="shared" si="20"/>
        <v>3</v>
      </c>
      <c r="B275" s="9" t="str">
        <f t="shared" si="21"/>
        <v>3</v>
      </c>
      <c r="C275" s="9" t="str">
        <f t="shared" si="22"/>
        <v>3</v>
      </c>
      <c r="D275" s="9" t="str">
        <f t="shared" si="23"/>
        <v>3</v>
      </c>
      <c r="E275" s="2" t="s">
        <v>167</v>
      </c>
      <c r="F275" s="2" t="s">
        <v>167</v>
      </c>
      <c r="G275" s="2" t="s">
        <v>167</v>
      </c>
      <c r="H275" s="2" t="s">
        <v>167</v>
      </c>
      <c r="I275" s="2" t="s">
        <v>167</v>
      </c>
      <c r="J275" s="2" t="s">
        <v>167</v>
      </c>
      <c r="K275" s="2" t="s">
        <v>167</v>
      </c>
      <c r="L275" s="2" t="s">
        <v>167</v>
      </c>
      <c r="M275" s="2" t="s">
        <v>167</v>
      </c>
      <c r="N275" s="2" t="s">
        <v>167</v>
      </c>
      <c r="O275" s="2" t="s">
        <v>167</v>
      </c>
      <c r="P275" s="2" t="s">
        <v>167</v>
      </c>
      <c r="Q275" s="2" t="s">
        <v>167</v>
      </c>
      <c r="R275" s="2" t="s">
        <v>167</v>
      </c>
      <c r="S275" s="2" t="s">
        <v>167</v>
      </c>
      <c r="T275" s="2" t="s">
        <v>167</v>
      </c>
    </row>
    <row r="276" spans="1:22" x14ac:dyDescent="0.25">
      <c r="A276" s="9" t="str">
        <f t="shared" si="20"/>
        <v>3</v>
      </c>
      <c r="B276" s="9" t="str">
        <f t="shared" si="21"/>
        <v>3</v>
      </c>
      <c r="C276" s="9" t="str">
        <f t="shared" si="22"/>
        <v>3</v>
      </c>
      <c r="D276" s="9" t="str">
        <f t="shared" si="23"/>
        <v>3</v>
      </c>
      <c r="E276" s="2" t="s">
        <v>167</v>
      </c>
      <c r="F276" s="2" t="s">
        <v>167</v>
      </c>
      <c r="G276" s="2" t="s">
        <v>167</v>
      </c>
      <c r="H276" s="2" t="s">
        <v>167</v>
      </c>
      <c r="I276" s="2" t="s">
        <v>167</v>
      </c>
      <c r="J276" s="2" t="s">
        <v>167</v>
      </c>
      <c r="K276" s="2" t="s">
        <v>167</v>
      </c>
      <c r="L276" s="2" t="s">
        <v>167</v>
      </c>
      <c r="M276" s="2" t="s">
        <v>167</v>
      </c>
      <c r="N276" s="2" t="s">
        <v>167</v>
      </c>
      <c r="O276" s="2" t="s">
        <v>167</v>
      </c>
      <c r="P276" s="2" t="s">
        <v>167</v>
      </c>
      <c r="Q276" s="2" t="s">
        <v>167</v>
      </c>
      <c r="R276" s="2" t="s">
        <v>167</v>
      </c>
      <c r="S276" s="2" t="s">
        <v>167</v>
      </c>
      <c r="T276" s="2" t="s">
        <v>167</v>
      </c>
      <c r="U276" s="2" t="s">
        <v>167</v>
      </c>
      <c r="V276" s="2" t="s">
        <v>167</v>
      </c>
    </row>
    <row r="277" spans="1:22" x14ac:dyDescent="0.25">
      <c r="A277" s="9" t="str">
        <f t="shared" si="20"/>
        <v>3</v>
      </c>
      <c r="B277" s="9" t="str">
        <f t="shared" si="21"/>
        <v>3</v>
      </c>
      <c r="C277" s="9" t="str">
        <f t="shared" si="22"/>
        <v>3</v>
      </c>
      <c r="D277" s="9" t="str">
        <f t="shared" si="23"/>
        <v>3</v>
      </c>
      <c r="E277" s="2" t="s">
        <v>167</v>
      </c>
      <c r="F277" s="2" t="s">
        <v>167</v>
      </c>
      <c r="G277" s="2" t="s">
        <v>167</v>
      </c>
      <c r="H277" s="2" t="s">
        <v>167</v>
      </c>
      <c r="I277" s="2" t="s">
        <v>167</v>
      </c>
      <c r="J277" s="2" t="s">
        <v>167</v>
      </c>
      <c r="K277" s="2" t="s">
        <v>167</v>
      </c>
      <c r="L277" s="2" t="s">
        <v>167</v>
      </c>
      <c r="M277" s="2" t="s">
        <v>167</v>
      </c>
      <c r="N277" s="2" t="s">
        <v>167</v>
      </c>
      <c r="O277" s="2" t="s">
        <v>167</v>
      </c>
      <c r="P277" s="2" t="s">
        <v>167</v>
      </c>
      <c r="Q277" s="2" t="s">
        <v>167</v>
      </c>
      <c r="R277" s="2" t="s">
        <v>167</v>
      </c>
      <c r="S277" s="2" t="s">
        <v>167</v>
      </c>
      <c r="T277" s="2" t="s">
        <v>167</v>
      </c>
    </row>
    <row r="278" spans="1:22" x14ac:dyDescent="0.25">
      <c r="A278" s="9" t="str">
        <f t="shared" si="20"/>
        <v>3</v>
      </c>
      <c r="B278" s="9" t="str">
        <f t="shared" si="21"/>
        <v>3</v>
      </c>
      <c r="C278" s="9" t="str">
        <f t="shared" si="22"/>
        <v>3</v>
      </c>
      <c r="D278" s="9" t="str">
        <f t="shared" si="23"/>
        <v>3</v>
      </c>
      <c r="E278" s="2" t="s">
        <v>167</v>
      </c>
      <c r="F278" s="2" t="s">
        <v>167</v>
      </c>
      <c r="G278" s="2" t="s">
        <v>167</v>
      </c>
      <c r="H278" s="2" t="s">
        <v>167</v>
      </c>
      <c r="I278" s="2" t="s">
        <v>167</v>
      </c>
      <c r="J278" s="2" t="s">
        <v>167</v>
      </c>
      <c r="K278" s="2" t="s">
        <v>167</v>
      </c>
      <c r="L278" s="2" t="s">
        <v>167</v>
      </c>
      <c r="M278" s="2" t="s">
        <v>167</v>
      </c>
      <c r="N278" s="2" t="s">
        <v>167</v>
      </c>
      <c r="O278" s="2" t="s">
        <v>167</v>
      </c>
      <c r="P278" s="2" t="s">
        <v>167</v>
      </c>
      <c r="Q278" s="2" t="s">
        <v>167</v>
      </c>
      <c r="R278" s="2" t="s">
        <v>167</v>
      </c>
      <c r="S278" s="2" t="s">
        <v>167</v>
      </c>
      <c r="T278" s="2" t="s">
        <v>167</v>
      </c>
    </row>
    <row r="279" spans="1:22" x14ac:dyDescent="0.25">
      <c r="A279" s="9" t="str">
        <f t="shared" si="20"/>
        <v>3</v>
      </c>
      <c r="B279" s="9" t="str">
        <f t="shared" si="21"/>
        <v>3</v>
      </c>
      <c r="C279" s="9" t="str">
        <f t="shared" si="22"/>
        <v>3</v>
      </c>
      <c r="D279" s="9" t="str">
        <f t="shared" si="23"/>
        <v>3</v>
      </c>
      <c r="E279" s="2" t="s">
        <v>167</v>
      </c>
      <c r="F279" s="2" t="s">
        <v>167</v>
      </c>
      <c r="G279" s="2" t="s">
        <v>167</v>
      </c>
      <c r="H279" s="2" t="s">
        <v>167</v>
      </c>
      <c r="I279" s="2" t="s">
        <v>167</v>
      </c>
      <c r="J279" s="2" t="s">
        <v>167</v>
      </c>
      <c r="K279" s="2" t="s">
        <v>167</v>
      </c>
      <c r="L279" s="2" t="s">
        <v>167</v>
      </c>
      <c r="M279" s="2" t="s">
        <v>167</v>
      </c>
      <c r="N279" s="2" t="s">
        <v>167</v>
      </c>
      <c r="O279" s="2" t="s">
        <v>167</v>
      </c>
      <c r="P279" s="2" t="s">
        <v>167</v>
      </c>
      <c r="Q279" s="2" t="s">
        <v>167</v>
      </c>
      <c r="R279" s="2" t="s">
        <v>167</v>
      </c>
      <c r="S279" s="2" t="s">
        <v>167</v>
      </c>
      <c r="T279" s="2" t="s">
        <v>167</v>
      </c>
    </row>
    <row r="280" spans="1:22" x14ac:dyDescent="0.25">
      <c r="A280" s="9" t="str">
        <f t="shared" si="20"/>
        <v>3</v>
      </c>
      <c r="B280" s="9" t="str">
        <f t="shared" si="21"/>
        <v>3</v>
      </c>
      <c r="C280" s="9" t="str">
        <f t="shared" si="22"/>
        <v>3</v>
      </c>
      <c r="D280" s="9" t="str">
        <f t="shared" si="23"/>
        <v>3</v>
      </c>
      <c r="E280" s="2" t="s">
        <v>167</v>
      </c>
      <c r="F280" s="2" t="s">
        <v>167</v>
      </c>
      <c r="G280" s="2" t="s">
        <v>167</v>
      </c>
      <c r="H280" s="2" t="s">
        <v>167</v>
      </c>
      <c r="I280" s="2" t="s">
        <v>167</v>
      </c>
      <c r="J280" s="2" t="s">
        <v>167</v>
      </c>
      <c r="K280" s="2" t="s">
        <v>167</v>
      </c>
      <c r="L280" s="2" t="s">
        <v>167</v>
      </c>
      <c r="M280" s="2" t="s">
        <v>167</v>
      </c>
      <c r="N280" s="2" t="s">
        <v>167</v>
      </c>
      <c r="O280" s="2" t="s">
        <v>167</v>
      </c>
      <c r="P280" s="2" t="s">
        <v>167</v>
      </c>
      <c r="Q280" s="2" t="s">
        <v>167</v>
      </c>
      <c r="R280" s="2" t="s">
        <v>167</v>
      </c>
      <c r="S280" s="2" t="s">
        <v>167</v>
      </c>
      <c r="T280" s="2" t="s">
        <v>167</v>
      </c>
    </row>
    <row r="281" spans="1:22" x14ac:dyDescent="0.25">
      <c r="A281" s="9" t="str">
        <f t="shared" si="20"/>
        <v>3</v>
      </c>
      <c r="B281" s="9" t="str">
        <f t="shared" si="21"/>
        <v>3</v>
      </c>
      <c r="C281" s="9" t="str">
        <f t="shared" si="22"/>
        <v>3</v>
      </c>
      <c r="D281" s="9" t="str">
        <f t="shared" si="23"/>
        <v>3</v>
      </c>
      <c r="E281" s="2" t="s">
        <v>167</v>
      </c>
      <c r="F281" s="2" t="s">
        <v>167</v>
      </c>
      <c r="G281" s="2" t="s">
        <v>167</v>
      </c>
      <c r="H281" s="2" t="s">
        <v>167</v>
      </c>
      <c r="I281" s="2" t="s">
        <v>167</v>
      </c>
      <c r="J281" s="2" t="s">
        <v>167</v>
      </c>
      <c r="K281" s="2" t="s">
        <v>167</v>
      </c>
      <c r="L281" s="2" t="s">
        <v>167</v>
      </c>
      <c r="M281" s="2" t="s">
        <v>167</v>
      </c>
      <c r="N281" s="2" t="s">
        <v>167</v>
      </c>
      <c r="O281" s="2" t="s">
        <v>167</v>
      </c>
      <c r="P281" s="2" t="s">
        <v>167</v>
      </c>
      <c r="Q281" s="2" t="s">
        <v>167</v>
      </c>
      <c r="R281" s="2" t="s">
        <v>167</v>
      </c>
      <c r="S281" s="2" t="s">
        <v>167</v>
      </c>
      <c r="T281" s="2" t="s">
        <v>167</v>
      </c>
    </row>
    <row r="282" spans="1:22" x14ac:dyDescent="0.25">
      <c r="A282" s="9" t="str">
        <f t="shared" si="20"/>
        <v>3</v>
      </c>
      <c r="B282" s="9" t="str">
        <f t="shared" si="21"/>
        <v>3</v>
      </c>
      <c r="C282" s="9" t="str">
        <f t="shared" si="22"/>
        <v>3</v>
      </c>
      <c r="D282" s="9" t="str">
        <f t="shared" si="23"/>
        <v>3</v>
      </c>
      <c r="E282" s="2" t="s">
        <v>167</v>
      </c>
      <c r="F282" s="2" t="s">
        <v>167</v>
      </c>
      <c r="G282" s="2" t="s">
        <v>167</v>
      </c>
      <c r="H282" s="2" t="s">
        <v>167</v>
      </c>
      <c r="I282" s="2" t="s">
        <v>167</v>
      </c>
      <c r="J282" s="2" t="s">
        <v>167</v>
      </c>
      <c r="K282" s="2" t="s">
        <v>167</v>
      </c>
      <c r="L282" s="2" t="s">
        <v>167</v>
      </c>
      <c r="M282" s="2" t="s">
        <v>167</v>
      </c>
      <c r="N282" s="2" t="s">
        <v>167</v>
      </c>
      <c r="O282" s="2" t="s">
        <v>167</v>
      </c>
      <c r="P282" s="2" t="s">
        <v>167</v>
      </c>
      <c r="Q282" s="2" t="s">
        <v>167</v>
      </c>
      <c r="R282" s="2" t="s">
        <v>167</v>
      </c>
      <c r="S282" s="2" t="s">
        <v>167</v>
      </c>
      <c r="T282" s="2" t="s">
        <v>167</v>
      </c>
    </row>
    <row r="283" spans="1:22" x14ac:dyDescent="0.25">
      <c r="A283" s="9" t="str">
        <f t="shared" si="20"/>
        <v>3</v>
      </c>
      <c r="B283" s="9" t="str">
        <f t="shared" si="21"/>
        <v>3</v>
      </c>
      <c r="C283" s="9" t="str">
        <f t="shared" si="22"/>
        <v>3</v>
      </c>
      <c r="D283" s="9" t="str">
        <f t="shared" si="23"/>
        <v>3</v>
      </c>
      <c r="E283" s="2" t="s">
        <v>167</v>
      </c>
      <c r="F283" s="2" t="s">
        <v>167</v>
      </c>
      <c r="G283" s="2" t="s">
        <v>167</v>
      </c>
      <c r="H283" s="2" t="s">
        <v>167</v>
      </c>
      <c r="I283" s="2" t="s">
        <v>167</v>
      </c>
      <c r="J283" s="2" t="s">
        <v>167</v>
      </c>
      <c r="K283" s="2" t="s">
        <v>167</v>
      </c>
      <c r="L283" s="2" t="s">
        <v>167</v>
      </c>
      <c r="M283" s="2" t="s">
        <v>167</v>
      </c>
      <c r="N283" s="2" t="s">
        <v>167</v>
      </c>
      <c r="O283" s="2" t="s">
        <v>167</v>
      </c>
      <c r="P283" s="2" t="s">
        <v>167</v>
      </c>
      <c r="Q283" s="2" t="s">
        <v>167</v>
      </c>
      <c r="R283" s="2" t="s">
        <v>167</v>
      </c>
      <c r="S283" s="2" t="s">
        <v>167</v>
      </c>
      <c r="T283" s="2" t="s">
        <v>167</v>
      </c>
    </row>
    <row r="284" spans="1:22" x14ac:dyDescent="0.25">
      <c r="A284" s="9" t="str">
        <f t="shared" si="20"/>
        <v>3</v>
      </c>
      <c r="B284" s="9" t="str">
        <f t="shared" si="21"/>
        <v>3</v>
      </c>
      <c r="C284" s="9" t="str">
        <f t="shared" si="22"/>
        <v>3</v>
      </c>
      <c r="D284" s="9" t="str">
        <f t="shared" si="23"/>
        <v>3</v>
      </c>
      <c r="E284" s="2" t="s">
        <v>167</v>
      </c>
      <c r="F284" s="2" t="s">
        <v>167</v>
      </c>
      <c r="G284" s="2" t="s">
        <v>167</v>
      </c>
      <c r="H284" s="2" t="s">
        <v>167</v>
      </c>
      <c r="I284" s="2" t="s">
        <v>167</v>
      </c>
      <c r="J284" s="2" t="s">
        <v>167</v>
      </c>
      <c r="K284" s="2" t="s">
        <v>167</v>
      </c>
      <c r="L284" s="2" t="s">
        <v>167</v>
      </c>
      <c r="M284" s="2" t="s">
        <v>167</v>
      </c>
      <c r="N284" s="2" t="s">
        <v>167</v>
      </c>
      <c r="O284" s="2" t="s">
        <v>167</v>
      </c>
      <c r="P284" s="2" t="s">
        <v>167</v>
      </c>
      <c r="Q284" s="2" t="s">
        <v>167</v>
      </c>
      <c r="R284" s="2" t="s">
        <v>167</v>
      </c>
      <c r="S284" s="2" t="s">
        <v>167</v>
      </c>
      <c r="T284" s="2" t="s">
        <v>167</v>
      </c>
    </row>
    <row r="285" spans="1:22" x14ac:dyDescent="0.25">
      <c r="A285" s="9" t="str">
        <f t="shared" si="20"/>
        <v>3</v>
      </c>
      <c r="B285" s="9" t="str">
        <f t="shared" si="21"/>
        <v>3</v>
      </c>
      <c r="C285" s="9" t="str">
        <f t="shared" si="22"/>
        <v>3</v>
      </c>
      <c r="D285" s="9" t="str">
        <f t="shared" si="23"/>
        <v>3</v>
      </c>
      <c r="E285" s="2" t="s">
        <v>167</v>
      </c>
      <c r="F285" s="2" t="s">
        <v>167</v>
      </c>
      <c r="G285" s="2" t="s">
        <v>167</v>
      </c>
      <c r="H285" s="2" t="s">
        <v>167</v>
      </c>
      <c r="I285" s="2" t="s">
        <v>167</v>
      </c>
      <c r="J285" s="2" t="s">
        <v>167</v>
      </c>
      <c r="K285" s="2" t="s">
        <v>167</v>
      </c>
      <c r="L285" s="2" t="s">
        <v>167</v>
      </c>
      <c r="M285" s="2" t="s">
        <v>167</v>
      </c>
      <c r="N285" s="2" t="s">
        <v>167</v>
      </c>
      <c r="O285" s="2" t="s">
        <v>167</v>
      </c>
      <c r="P285" s="2" t="s">
        <v>167</v>
      </c>
      <c r="Q285" s="2" t="s">
        <v>167</v>
      </c>
      <c r="R285" s="2" t="s">
        <v>167</v>
      </c>
      <c r="S285" s="2" t="s">
        <v>167</v>
      </c>
      <c r="T285" s="2" t="s">
        <v>167</v>
      </c>
    </row>
    <row r="286" spans="1:22" x14ac:dyDescent="0.25">
      <c r="A286" s="9" t="str">
        <f t="shared" si="20"/>
        <v>3</v>
      </c>
      <c r="B286" s="9" t="str">
        <f t="shared" si="21"/>
        <v>3</v>
      </c>
      <c r="C286" s="9" t="str">
        <f t="shared" si="22"/>
        <v>3</v>
      </c>
      <c r="D286" s="9" t="str">
        <f t="shared" si="23"/>
        <v>3</v>
      </c>
      <c r="E286" s="2" t="s">
        <v>167</v>
      </c>
      <c r="F286" s="2" t="s">
        <v>167</v>
      </c>
      <c r="G286" s="2" t="s">
        <v>167</v>
      </c>
      <c r="H286" s="2" t="s">
        <v>167</v>
      </c>
      <c r="I286" s="2" t="s">
        <v>167</v>
      </c>
      <c r="J286" s="2" t="s">
        <v>167</v>
      </c>
      <c r="K286" s="2" t="s">
        <v>167</v>
      </c>
      <c r="L286" s="2" t="s">
        <v>167</v>
      </c>
      <c r="M286" s="2" t="s">
        <v>167</v>
      </c>
      <c r="N286" s="2" t="s">
        <v>167</v>
      </c>
      <c r="O286" s="2" t="s">
        <v>167</v>
      </c>
      <c r="P286" s="2" t="s">
        <v>167</v>
      </c>
      <c r="Q286" s="2" t="s">
        <v>167</v>
      </c>
      <c r="R286" s="2" t="s">
        <v>167</v>
      </c>
      <c r="S286" s="2" t="s">
        <v>167</v>
      </c>
      <c r="T286" s="2" t="s">
        <v>167</v>
      </c>
    </row>
    <row r="287" spans="1:22" x14ac:dyDescent="0.25">
      <c r="A287" s="9" t="str">
        <f t="shared" si="20"/>
        <v>3</v>
      </c>
      <c r="B287" s="9" t="str">
        <f t="shared" si="21"/>
        <v>3</v>
      </c>
      <c r="C287" s="9" t="str">
        <f t="shared" si="22"/>
        <v>3</v>
      </c>
      <c r="D287" s="9" t="str">
        <f t="shared" si="23"/>
        <v>3</v>
      </c>
      <c r="E287" s="2" t="s">
        <v>167</v>
      </c>
      <c r="F287" s="2" t="s">
        <v>167</v>
      </c>
      <c r="G287" s="2" t="s">
        <v>167</v>
      </c>
      <c r="H287" s="2" t="s">
        <v>167</v>
      </c>
      <c r="I287" s="2" t="s">
        <v>167</v>
      </c>
      <c r="J287" s="2" t="s">
        <v>167</v>
      </c>
      <c r="K287" s="2" t="s">
        <v>167</v>
      </c>
      <c r="L287" s="2" t="s">
        <v>167</v>
      </c>
      <c r="M287" s="2" t="s">
        <v>167</v>
      </c>
      <c r="N287" s="2" t="s">
        <v>167</v>
      </c>
      <c r="O287" s="2" t="s">
        <v>167</v>
      </c>
      <c r="P287" s="2" t="s">
        <v>167</v>
      </c>
      <c r="Q287" s="2" t="s">
        <v>167</v>
      </c>
      <c r="R287" s="2" t="s">
        <v>167</v>
      </c>
      <c r="S287" s="2" t="s">
        <v>167</v>
      </c>
      <c r="T287" s="2" t="s">
        <v>167</v>
      </c>
    </row>
    <row r="288" spans="1:22" x14ac:dyDescent="0.25">
      <c r="A288" s="9" t="str">
        <f t="shared" si="20"/>
        <v>3</v>
      </c>
      <c r="B288" s="9" t="str">
        <f t="shared" si="21"/>
        <v>3</v>
      </c>
      <c r="C288" s="9" t="str">
        <f t="shared" si="22"/>
        <v>3</v>
      </c>
      <c r="D288" s="9" t="str">
        <f t="shared" si="23"/>
        <v>3</v>
      </c>
      <c r="E288" s="2" t="s">
        <v>167</v>
      </c>
      <c r="F288" s="2" t="s">
        <v>167</v>
      </c>
      <c r="G288" s="2" t="s">
        <v>167</v>
      </c>
      <c r="H288" s="2" t="s">
        <v>167</v>
      </c>
      <c r="I288" s="2" t="s">
        <v>167</v>
      </c>
      <c r="J288" s="2" t="s">
        <v>167</v>
      </c>
      <c r="K288" s="2" t="s">
        <v>167</v>
      </c>
      <c r="L288" s="2" t="s">
        <v>167</v>
      </c>
      <c r="M288" s="2" t="s">
        <v>167</v>
      </c>
      <c r="N288" s="2" t="s">
        <v>167</v>
      </c>
      <c r="O288" s="2" t="s">
        <v>167</v>
      </c>
      <c r="P288" s="2" t="s">
        <v>167</v>
      </c>
      <c r="Q288" s="2" t="s">
        <v>167</v>
      </c>
      <c r="R288" s="2" t="s">
        <v>167</v>
      </c>
      <c r="S288" s="2" t="s">
        <v>167</v>
      </c>
      <c r="T288" s="2" t="s">
        <v>167</v>
      </c>
    </row>
    <row r="289" spans="1:20" x14ac:dyDescent="0.25">
      <c r="A289" s="9" t="str">
        <f t="shared" si="20"/>
        <v>3</v>
      </c>
      <c r="B289" s="9" t="str">
        <f t="shared" si="21"/>
        <v>3</v>
      </c>
      <c r="C289" s="9" t="str">
        <f t="shared" si="22"/>
        <v>3</v>
      </c>
      <c r="D289" s="9" t="str">
        <f t="shared" si="23"/>
        <v>3</v>
      </c>
      <c r="E289" s="2" t="s">
        <v>167</v>
      </c>
      <c r="F289" s="2" t="s">
        <v>167</v>
      </c>
      <c r="G289" s="2" t="s">
        <v>167</v>
      </c>
      <c r="H289" s="2" t="s">
        <v>167</v>
      </c>
      <c r="I289" s="2" t="s">
        <v>167</v>
      </c>
      <c r="J289" s="2" t="s">
        <v>167</v>
      </c>
      <c r="K289" s="2" t="s">
        <v>167</v>
      </c>
      <c r="L289" s="2" t="s">
        <v>167</v>
      </c>
      <c r="M289" s="2" t="s">
        <v>167</v>
      </c>
      <c r="N289" s="2" t="s">
        <v>167</v>
      </c>
      <c r="O289" s="2" t="s">
        <v>167</v>
      </c>
      <c r="P289" s="2" t="s">
        <v>167</v>
      </c>
      <c r="Q289" s="2" t="s">
        <v>167</v>
      </c>
      <c r="R289" s="2" t="s">
        <v>167</v>
      </c>
      <c r="S289" s="2" t="s">
        <v>167</v>
      </c>
      <c r="T289" s="2" t="s">
        <v>167</v>
      </c>
    </row>
    <row r="290" spans="1:20" x14ac:dyDescent="0.25">
      <c r="A290" s="9" t="str">
        <f t="shared" si="20"/>
        <v>3</v>
      </c>
      <c r="B290" s="9" t="str">
        <f t="shared" si="21"/>
        <v>3</v>
      </c>
      <c r="C290" s="9" t="str">
        <f t="shared" si="22"/>
        <v>3</v>
      </c>
      <c r="D290" s="9" t="str">
        <f t="shared" si="23"/>
        <v>3</v>
      </c>
      <c r="E290" s="2" t="s">
        <v>167</v>
      </c>
      <c r="F290" s="2" t="s">
        <v>167</v>
      </c>
      <c r="G290" s="2" t="s">
        <v>167</v>
      </c>
      <c r="H290" s="2" t="s">
        <v>167</v>
      </c>
      <c r="I290" s="2" t="s">
        <v>167</v>
      </c>
      <c r="J290" s="2" t="s">
        <v>167</v>
      </c>
      <c r="K290" s="2" t="s">
        <v>167</v>
      </c>
      <c r="L290" s="2" t="s">
        <v>167</v>
      </c>
      <c r="M290" s="2" t="s">
        <v>167</v>
      </c>
      <c r="N290" s="2" t="s">
        <v>167</v>
      </c>
      <c r="O290" s="2" t="s">
        <v>167</v>
      </c>
      <c r="P290" s="2" t="s">
        <v>167</v>
      </c>
      <c r="Q290" s="2" t="s">
        <v>167</v>
      </c>
      <c r="R290" s="2" t="s">
        <v>167</v>
      </c>
      <c r="S290" s="2" t="s">
        <v>167</v>
      </c>
      <c r="T290" s="2" t="s">
        <v>167</v>
      </c>
    </row>
    <row r="291" spans="1:20" x14ac:dyDescent="0.25">
      <c r="A291" s="9" t="str">
        <f t="shared" si="20"/>
        <v>3</v>
      </c>
      <c r="B291" s="9" t="str">
        <f t="shared" si="21"/>
        <v>3</v>
      </c>
      <c r="C291" s="9" t="str">
        <f t="shared" si="22"/>
        <v>3</v>
      </c>
      <c r="D291" s="9" t="str">
        <f t="shared" si="23"/>
        <v>3</v>
      </c>
      <c r="E291" s="2" t="s">
        <v>167</v>
      </c>
      <c r="F291" s="2" t="s">
        <v>167</v>
      </c>
      <c r="G291" s="2" t="s">
        <v>167</v>
      </c>
      <c r="H291" s="2" t="s">
        <v>167</v>
      </c>
      <c r="I291" s="2" t="s">
        <v>167</v>
      </c>
      <c r="J291" s="2" t="s">
        <v>167</v>
      </c>
      <c r="K291" s="2" t="s">
        <v>167</v>
      </c>
      <c r="L291" s="2" t="s">
        <v>167</v>
      </c>
      <c r="M291" s="2" t="s">
        <v>167</v>
      </c>
      <c r="N291" s="2" t="s">
        <v>167</v>
      </c>
      <c r="O291" s="2" t="s">
        <v>167</v>
      </c>
      <c r="P291" s="2" t="s">
        <v>167</v>
      </c>
      <c r="Q291" s="2" t="s">
        <v>167</v>
      </c>
      <c r="R291" s="2" t="s">
        <v>167</v>
      </c>
      <c r="S291" s="2" t="s">
        <v>167</v>
      </c>
      <c r="T291" s="2" t="s">
        <v>167</v>
      </c>
    </row>
    <row r="292" spans="1:20" x14ac:dyDescent="0.25">
      <c r="A292" s="9" t="str">
        <f t="shared" si="20"/>
        <v>3</v>
      </c>
      <c r="B292" s="9" t="str">
        <f t="shared" si="21"/>
        <v>3</v>
      </c>
      <c r="C292" s="9" t="str">
        <f t="shared" si="22"/>
        <v>3</v>
      </c>
      <c r="D292" s="9" t="str">
        <f t="shared" si="23"/>
        <v>3</v>
      </c>
      <c r="E292" s="2" t="s">
        <v>167</v>
      </c>
      <c r="F292" s="2" t="s">
        <v>167</v>
      </c>
      <c r="G292" s="2" t="s">
        <v>167</v>
      </c>
      <c r="H292" s="2" t="s">
        <v>167</v>
      </c>
      <c r="I292" s="2" t="s">
        <v>167</v>
      </c>
      <c r="J292" s="2" t="s">
        <v>167</v>
      </c>
      <c r="K292" s="2" t="s">
        <v>167</v>
      </c>
      <c r="L292" s="2" t="s">
        <v>167</v>
      </c>
      <c r="M292" s="2" t="s">
        <v>167</v>
      </c>
      <c r="N292" s="2" t="s">
        <v>167</v>
      </c>
      <c r="O292" s="2" t="s">
        <v>167</v>
      </c>
      <c r="P292" s="2" t="s">
        <v>167</v>
      </c>
      <c r="Q292" s="2" t="s">
        <v>167</v>
      </c>
      <c r="R292" s="2" t="s">
        <v>167</v>
      </c>
      <c r="S292" s="2" t="s">
        <v>167</v>
      </c>
      <c r="T292" s="2" t="s">
        <v>167</v>
      </c>
    </row>
    <row r="293" spans="1:20" x14ac:dyDescent="0.25">
      <c r="A293" s="9" t="str">
        <f t="shared" si="20"/>
        <v>3</v>
      </c>
      <c r="B293" s="9" t="str">
        <f t="shared" si="21"/>
        <v>3</v>
      </c>
      <c r="C293" s="9" t="str">
        <f t="shared" si="22"/>
        <v>3</v>
      </c>
      <c r="D293" s="9" t="str">
        <f t="shared" si="23"/>
        <v>3</v>
      </c>
      <c r="E293" s="2" t="s">
        <v>167</v>
      </c>
      <c r="F293" s="2" t="s">
        <v>167</v>
      </c>
      <c r="G293" s="2" t="s">
        <v>167</v>
      </c>
      <c r="H293" s="2" t="s">
        <v>167</v>
      </c>
      <c r="I293" s="2" t="s">
        <v>167</v>
      </c>
      <c r="J293" s="2" t="s">
        <v>167</v>
      </c>
      <c r="K293" s="2" t="s">
        <v>167</v>
      </c>
      <c r="L293" s="2" t="s">
        <v>167</v>
      </c>
      <c r="M293" s="2" t="s">
        <v>167</v>
      </c>
      <c r="N293" s="2" t="s">
        <v>167</v>
      </c>
      <c r="O293" s="2" t="s">
        <v>167</v>
      </c>
      <c r="P293" s="2" t="s">
        <v>167</v>
      </c>
      <c r="Q293" s="2" t="s">
        <v>167</v>
      </c>
      <c r="R293" s="2" t="s">
        <v>167</v>
      </c>
      <c r="S293" s="2" t="s">
        <v>167</v>
      </c>
      <c r="T293" s="2" t="s">
        <v>167</v>
      </c>
    </row>
    <row r="294" spans="1:20" x14ac:dyDescent="0.25">
      <c r="A294" s="9" t="str">
        <f t="shared" si="20"/>
        <v>3</v>
      </c>
      <c r="B294" s="9" t="str">
        <f t="shared" si="21"/>
        <v>3</v>
      </c>
      <c r="C294" s="9" t="str">
        <f t="shared" si="22"/>
        <v>3</v>
      </c>
      <c r="D294" s="9" t="str">
        <f t="shared" si="23"/>
        <v>3</v>
      </c>
      <c r="E294" s="2" t="s">
        <v>167</v>
      </c>
      <c r="F294" s="2" t="s">
        <v>167</v>
      </c>
      <c r="G294" s="2" t="s">
        <v>167</v>
      </c>
      <c r="H294" s="2" t="s">
        <v>167</v>
      </c>
      <c r="I294" s="2" t="s">
        <v>167</v>
      </c>
      <c r="J294" s="2" t="s">
        <v>167</v>
      </c>
      <c r="K294" s="2" t="s">
        <v>167</v>
      </c>
      <c r="L294" s="2" t="s">
        <v>167</v>
      </c>
      <c r="M294" s="2" t="s">
        <v>167</v>
      </c>
      <c r="N294" s="2" t="s">
        <v>167</v>
      </c>
      <c r="O294" s="2" t="s">
        <v>167</v>
      </c>
      <c r="P294" s="2" t="s">
        <v>167</v>
      </c>
      <c r="Q294" s="2" t="s">
        <v>167</v>
      </c>
      <c r="R294" s="2" t="s">
        <v>167</v>
      </c>
      <c r="S294" s="2" t="s">
        <v>167</v>
      </c>
      <c r="T294" s="2" t="s">
        <v>167</v>
      </c>
    </row>
    <row r="295" spans="1:20" x14ac:dyDescent="0.25">
      <c r="A295" s="9" t="str">
        <f t="shared" si="20"/>
        <v>3</v>
      </c>
      <c r="B295" s="9" t="str">
        <f t="shared" si="21"/>
        <v>3</v>
      </c>
      <c r="C295" s="9" t="str">
        <f t="shared" si="22"/>
        <v>3</v>
      </c>
      <c r="D295" s="9" t="str">
        <f t="shared" si="23"/>
        <v>3</v>
      </c>
      <c r="E295" s="2" t="s">
        <v>167</v>
      </c>
      <c r="F295" s="2" t="s">
        <v>167</v>
      </c>
      <c r="G295" s="2" t="s">
        <v>167</v>
      </c>
      <c r="H295" s="2" t="s">
        <v>167</v>
      </c>
      <c r="I295" s="2" t="s">
        <v>167</v>
      </c>
      <c r="J295" s="2" t="s">
        <v>167</v>
      </c>
      <c r="K295" s="2" t="s">
        <v>167</v>
      </c>
      <c r="L295" s="2" t="s">
        <v>167</v>
      </c>
      <c r="M295" s="2" t="s">
        <v>167</v>
      </c>
      <c r="N295" s="2" t="s">
        <v>167</v>
      </c>
      <c r="O295" s="2" t="s">
        <v>167</v>
      </c>
      <c r="P295" s="2" t="s">
        <v>167</v>
      </c>
      <c r="Q295" s="2" t="s">
        <v>167</v>
      </c>
      <c r="R295" s="2" t="s">
        <v>167</v>
      </c>
      <c r="S295" s="2" t="s">
        <v>167</v>
      </c>
      <c r="T295" s="2" t="s">
        <v>167</v>
      </c>
    </row>
    <row r="296" spans="1:20" x14ac:dyDescent="0.25">
      <c r="A296" s="9" t="str">
        <f t="shared" si="20"/>
        <v>3</v>
      </c>
      <c r="B296" s="9" t="str">
        <f t="shared" si="21"/>
        <v>3</v>
      </c>
      <c r="C296" s="9" t="str">
        <f t="shared" si="22"/>
        <v>3</v>
      </c>
      <c r="D296" s="9" t="str">
        <f t="shared" si="23"/>
        <v>3</v>
      </c>
      <c r="E296" s="2" t="s">
        <v>167</v>
      </c>
      <c r="F296" s="2" t="s">
        <v>167</v>
      </c>
      <c r="G296" s="2" t="s">
        <v>167</v>
      </c>
      <c r="H296" s="2" t="s">
        <v>167</v>
      </c>
      <c r="I296" s="2" t="s">
        <v>167</v>
      </c>
      <c r="J296" s="2" t="s">
        <v>167</v>
      </c>
      <c r="K296" s="2" t="s">
        <v>167</v>
      </c>
      <c r="L296" s="2" t="s">
        <v>167</v>
      </c>
      <c r="M296" s="2" t="s">
        <v>167</v>
      </c>
      <c r="N296" s="2" t="s">
        <v>167</v>
      </c>
      <c r="O296" s="2" t="s">
        <v>167</v>
      </c>
      <c r="P296" s="2" t="s">
        <v>167</v>
      </c>
      <c r="Q296" s="2" t="s">
        <v>167</v>
      </c>
      <c r="R296" s="2" t="s">
        <v>167</v>
      </c>
      <c r="S296" s="2" t="s">
        <v>167</v>
      </c>
      <c r="T296" s="2" t="s">
        <v>167</v>
      </c>
    </row>
    <row r="297" spans="1:20" x14ac:dyDescent="0.25">
      <c r="A297" s="9" t="str">
        <f t="shared" si="20"/>
        <v>3</v>
      </c>
      <c r="B297" s="9" t="str">
        <f t="shared" si="21"/>
        <v>3</v>
      </c>
      <c r="C297" s="9" t="str">
        <f t="shared" si="22"/>
        <v>3</v>
      </c>
      <c r="D297" s="9" t="str">
        <f t="shared" si="23"/>
        <v>3</v>
      </c>
      <c r="E297" s="2" t="s">
        <v>167</v>
      </c>
      <c r="F297" s="2" t="s">
        <v>167</v>
      </c>
      <c r="G297" s="2" t="s">
        <v>167</v>
      </c>
      <c r="H297" s="2" t="s">
        <v>167</v>
      </c>
      <c r="I297" s="2" t="s">
        <v>167</v>
      </c>
      <c r="J297" s="2" t="s">
        <v>167</v>
      </c>
      <c r="K297" s="2" t="s">
        <v>167</v>
      </c>
      <c r="L297" s="2" t="s">
        <v>167</v>
      </c>
      <c r="M297" s="2" t="s">
        <v>167</v>
      </c>
      <c r="N297" s="2" t="s">
        <v>167</v>
      </c>
      <c r="O297" s="2" t="s">
        <v>167</v>
      </c>
      <c r="P297" s="2" t="s">
        <v>167</v>
      </c>
      <c r="Q297" s="2" t="s">
        <v>167</v>
      </c>
      <c r="R297" s="2" t="s">
        <v>167</v>
      </c>
      <c r="S297" s="2" t="s">
        <v>167</v>
      </c>
      <c r="T297" s="2" t="s">
        <v>167</v>
      </c>
    </row>
    <row r="298" spans="1:20" x14ac:dyDescent="0.25">
      <c r="A298" s="9" t="str">
        <f t="shared" si="20"/>
        <v>3</v>
      </c>
      <c r="B298" s="9" t="str">
        <f t="shared" si="21"/>
        <v>3</v>
      </c>
      <c r="C298" s="9" t="str">
        <f t="shared" si="22"/>
        <v>3</v>
      </c>
      <c r="D298" s="9" t="str">
        <f t="shared" si="23"/>
        <v>3</v>
      </c>
      <c r="E298" s="2" t="s">
        <v>167</v>
      </c>
      <c r="F298" s="2" t="s">
        <v>167</v>
      </c>
      <c r="G298" s="2" t="s">
        <v>167</v>
      </c>
      <c r="H298" s="2" t="s">
        <v>167</v>
      </c>
      <c r="I298" s="2" t="s">
        <v>167</v>
      </c>
      <c r="J298" s="2" t="s">
        <v>167</v>
      </c>
      <c r="K298" s="2" t="s">
        <v>167</v>
      </c>
      <c r="L298" s="2" t="s">
        <v>167</v>
      </c>
      <c r="M298" s="2" t="s">
        <v>167</v>
      </c>
      <c r="N298" s="2" t="s">
        <v>167</v>
      </c>
      <c r="O298" s="2" t="s">
        <v>167</v>
      </c>
      <c r="P298" s="2" t="s">
        <v>167</v>
      </c>
      <c r="Q298" s="2" t="s">
        <v>167</v>
      </c>
      <c r="R298" s="2" t="s">
        <v>167</v>
      </c>
      <c r="S298" s="2" t="s">
        <v>167</v>
      </c>
      <c r="T298" s="2" t="s">
        <v>167</v>
      </c>
    </row>
    <row r="299" spans="1:20" x14ac:dyDescent="0.25">
      <c r="A299" s="9" t="str">
        <f t="shared" si="20"/>
        <v>3</v>
      </c>
      <c r="B299" s="9" t="str">
        <f t="shared" si="21"/>
        <v>3</v>
      </c>
      <c r="C299" s="9" t="str">
        <f t="shared" si="22"/>
        <v>3</v>
      </c>
      <c r="D299" s="9" t="str">
        <f t="shared" si="23"/>
        <v>3</v>
      </c>
      <c r="E299" s="2" t="s">
        <v>167</v>
      </c>
      <c r="F299" s="2" t="s">
        <v>167</v>
      </c>
      <c r="G299" s="2" t="s">
        <v>167</v>
      </c>
      <c r="H299" s="2" t="s">
        <v>167</v>
      </c>
      <c r="I299" s="2" t="s">
        <v>167</v>
      </c>
      <c r="J299" s="2" t="s">
        <v>167</v>
      </c>
      <c r="K299" s="2" t="s">
        <v>167</v>
      </c>
      <c r="L299" s="2" t="s">
        <v>167</v>
      </c>
      <c r="M299" s="2" t="s">
        <v>167</v>
      </c>
      <c r="N299" s="2" t="s">
        <v>167</v>
      </c>
      <c r="O299" s="2" t="s">
        <v>167</v>
      </c>
      <c r="P299" s="2" t="s">
        <v>167</v>
      </c>
      <c r="Q299" s="2" t="s">
        <v>167</v>
      </c>
      <c r="R299" s="2" t="s">
        <v>167</v>
      </c>
      <c r="S299" s="2" t="s">
        <v>167</v>
      </c>
      <c r="T299" s="2" t="s">
        <v>167</v>
      </c>
    </row>
    <row r="300" spans="1:20" x14ac:dyDescent="0.25">
      <c r="A300" s="9" t="str">
        <f t="shared" si="20"/>
        <v>3</v>
      </c>
      <c r="B300" s="9" t="str">
        <f t="shared" si="21"/>
        <v>3</v>
      </c>
      <c r="C300" s="9" t="str">
        <f t="shared" si="22"/>
        <v>3</v>
      </c>
      <c r="D300" s="9" t="str">
        <f t="shared" si="23"/>
        <v>3</v>
      </c>
      <c r="E300" s="2" t="s">
        <v>167</v>
      </c>
      <c r="F300" s="2" t="s">
        <v>167</v>
      </c>
      <c r="G300" s="2" t="s">
        <v>167</v>
      </c>
      <c r="H300" s="2" t="s">
        <v>167</v>
      </c>
      <c r="I300" s="2" t="s">
        <v>167</v>
      </c>
      <c r="J300" s="2" t="s">
        <v>167</v>
      </c>
      <c r="K300" s="2" t="s">
        <v>167</v>
      </c>
      <c r="L300" s="2" t="s">
        <v>167</v>
      </c>
      <c r="M300" s="2" t="s">
        <v>167</v>
      </c>
      <c r="N300" s="2" t="s">
        <v>167</v>
      </c>
      <c r="O300" s="2" t="s">
        <v>167</v>
      </c>
      <c r="P300" s="2" t="s">
        <v>167</v>
      </c>
      <c r="Q300" s="2" t="s">
        <v>167</v>
      </c>
      <c r="R300" s="2" t="s">
        <v>167</v>
      </c>
      <c r="S300" s="2" t="s">
        <v>167</v>
      </c>
      <c r="T300" s="2" t="s">
        <v>167</v>
      </c>
    </row>
    <row r="301" spans="1:20" x14ac:dyDescent="0.25">
      <c r="A301" s="9" t="str">
        <f>CONCATENATE($E$301,Q301)</f>
        <v>4400</v>
      </c>
      <c r="B301" s="9" t="str">
        <f>CONCATENATE($E$301,H301)</f>
        <v>410</v>
      </c>
      <c r="C301" s="9" t="str">
        <f>CONCATENATE($E$301,K301)</f>
        <v>440</v>
      </c>
      <c r="D301" s="9" t="str">
        <f>CONCATENATE($E$301,N301)</f>
        <v>440</v>
      </c>
      <c r="E301" s="2">
        <v>4</v>
      </c>
      <c r="F301" s="2" t="s">
        <v>474</v>
      </c>
      <c r="G301" s="2" t="s">
        <v>167</v>
      </c>
      <c r="H301" s="2">
        <v>10</v>
      </c>
      <c r="I301" s="2" t="s">
        <v>261</v>
      </c>
      <c r="J301" s="2" t="s">
        <v>167</v>
      </c>
      <c r="K301" s="2">
        <v>40</v>
      </c>
      <c r="L301" s="2" t="s">
        <v>474</v>
      </c>
      <c r="M301" s="2" t="s">
        <v>167</v>
      </c>
      <c r="N301" s="2">
        <v>40</v>
      </c>
      <c r="O301" s="2" t="s">
        <v>474</v>
      </c>
      <c r="P301" s="2" t="s">
        <v>167</v>
      </c>
      <c r="Q301" s="2">
        <v>400</v>
      </c>
      <c r="R301" s="2" t="s">
        <v>475</v>
      </c>
      <c r="S301" s="2" t="s">
        <v>476</v>
      </c>
      <c r="T301" s="2" t="s">
        <v>172</v>
      </c>
    </row>
    <row r="302" spans="1:20" x14ac:dyDescent="0.25">
      <c r="A302" s="9" t="str">
        <f t="shared" ref="A302:A365" si="24">CONCATENATE($E$301,Q302)</f>
        <v>4401</v>
      </c>
      <c r="B302" s="9" t="str">
        <f t="shared" ref="B302:B365" si="25">CONCATENATE($E$301,H302)</f>
        <v>411</v>
      </c>
      <c r="C302" s="9" t="str">
        <f t="shared" ref="C302:C365" si="26">CONCATENATE($E$301,K302)</f>
        <v>4</v>
      </c>
      <c r="D302" s="9" t="str">
        <f t="shared" ref="D302:D365" si="27">CONCATENATE($E$301,N302)</f>
        <v>4</v>
      </c>
      <c r="E302" s="2" t="s">
        <v>167</v>
      </c>
      <c r="F302" s="2" t="s">
        <v>167</v>
      </c>
      <c r="G302" s="2" t="s">
        <v>167</v>
      </c>
      <c r="H302" s="2">
        <v>11</v>
      </c>
      <c r="I302" s="2" t="s">
        <v>266</v>
      </c>
      <c r="J302" s="2" t="s">
        <v>167</v>
      </c>
      <c r="K302" s="2" t="s">
        <v>167</v>
      </c>
      <c r="L302" s="2" t="s">
        <v>167</v>
      </c>
      <c r="M302" s="2" t="s">
        <v>167</v>
      </c>
      <c r="N302" s="2" t="s">
        <v>167</v>
      </c>
      <c r="O302" s="2" t="s">
        <v>167</v>
      </c>
      <c r="P302" s="2" t="s">
        <v>167</v>
      </c>
      <c r="Q302" s="2">
        <v>401</v>
      </c>
      <c r="R302" s="2" t="s">
        <v>477</v>
      </c>
      <c r="S302" s="2" t="s">
        <v>478</v>
      </c>
      <c r="T302" s="2" t="s">
        <v>172</v>
      </c>
    </row>
    <row r="303" spans="1:20" x14ac:dyDescent="0.25">
      <c r="A303" s="9" t="str">
        <f t="shared" si="24"/>
        <v>4403</v>
      </c>
      <c r="B303" s="9" t="str">
        <f t="shared" si="25"/>
        <v>412</v>
      </c>
      <c r="C303" s="9" t="str">
        <f t="shared" si="26"/>
        <v>4</v>
      </c>
      <c r="D303" s="9" t="str">
        <f t="shared" si="27"/>
        <v>4</v>
      </c>
      <c r="E303" s="2" t="s">
        <v>167</v>
      </c>
      <c r="F303" s="2" t="s">
        <v>167</v>
      </c>
      <c r="G303" s="2" t="s">
        <v>167</v>
      </c>
      <c r="H303" s="2">
        <v>12</v>
      </c>
      <c r="I303" s="2" t="s">
        <v>272</v>
      </c>
      <c r="J303" s="2" t="s">
        <v>167</v>
      </c>
      <c r="K303" s="2" t="s">
        <v>167</v>
      </c>
      <c r="L303" s="2" t="s">
        <v>167</v>
      </c>
      <c r="M303" s="2" t="s">
        <v>167</v>
      </c>
      <c r="N303" s="2" t="s">
        <v>167</v>
      </c>
      <c r="O303" s="2" t="s">
        <v>167</v>
      </c>
      <c r="P303" s="2" t="s">
        <v>167</v>
      </c>
      <c r="Q303" s="2">
        <v>403</v>
      </c>
      <c r="R303" s="2" t="s">
        <v>479</v>
      </c>
      <c r="S303" s="2" t="s">
        <v>480</v>
      </c>
      <c r="T303" s="2" t="s">
        <v>172</v>
      </c>
    </row>
    <row r="304" spans="1:20" x14ac:dyDescent="0.25">
      <c r="A304" s="9" t="str">
        <f t="shared" si="24"/>
        <v>4402</v>
      </c>
      <c r="B304" s="9" t="str">
        <f t="shared" si="25"/>
        <v>413</v>
      </c>
      <c r="C304" s="9" t="str">
        <f t="shared" si="26"/>
        <v>4</v>
      </c>
      <c r="D304" s="9" t="str">
        <f t="shared" si="27"/>
        <v>4</v>
      </c>
      <c r="E304" s="2" t="s">
        <v>167</v>
      </c>
      <c r="F304" s="2" t="s">
        <v>167</v>
      </c>
      <c r="G304" s="2" t="s">
        <v>167</v>
      </c>
      <c r="H304" s="2">
        <v>13</v>
      </c>
      <c r="I304" s="2" t="s">
        <v>481</v>
      </c>
      <c r="J304" s="2" t="s">
        <v>167</v>
      </c>
      <c r="K304" s="2" t="s">
        <v>167</v>
      </c>
      <c r="L304" s="2" t="s">
        <v>167</v>
      </c>
      <c r="M304" s="2" t="s">
        <v>167</v>
      </c>
      <c r="N304" s="2" t="s">
        <v>167</v>
      </c>
      <c r="O304" s="2" t="s">
        <v>167</v>
      </c>
      <c r="P304" s="2" t="s">
        <v>167</v>
      </c>
      <c r="Q304" s="2">
        <v>402</v>
      </c>
      <c r="R304" s="2" t="s">
        <v>482</v>
      </c>
      <c r="S304" s="2" t="s">
        <v>483</v>
      </c>
      <c r="T304" s="2" t="s">
        <v>172</v>
      </c>
    </row>
    <row r="305" spans="1:20" x14ac:dyDescent="0.25">
      <c r="A305" s="9" t="str">
        <f t="shared" si="24"/>
        <v>4</v>
      </c>
      <c r="B305" s="9" t="str">
        <f t="shared" si="25"/>
        <v>414</v>
      </c>
      <c r="C305" s="9" t="str">
        <f t="shared" si="26"/>
        <v>4</v>
      </c>
      <c r="D305" s="9" t="str">
        <f t="shared" si="27"/>
        <v>4</v>
      </c>
      <c r="E305" s="2" t="s">
        <v>167</v>
      </c>
      <c r="F305" s="2" t="s">
        <v>167</v>
      </c>
      <c r="G305" s="2" t="s">
        <v>167</v>
      </c>
      <c r="H305" s="2">
        <v>14</v>
      </c>
      <c r="I305" s="2" t="s">
        <v>283</v>
      </c>
      <c r="J305" s="2" t="s">
        <v>167</v>
      </c>
      <c r="K305" s="2" t="s">
        <v>167</v>
      </c>
      <c r="L305" s="2" t="s">
        <v>167</v>
      </c>
      <c r="M305" s="2" t="s">
        <v>167</v>
      </c>
      <c r="N305" s="2" t="s">
        <v>167</v>
      </c>
      <c r="O305" s="2" t="s">
        <v>167</v>
      </c>
      <c r="P305" s="2" t="s">
        <v>167</v>
      </c>
      <c r="Q305" s="2" t="s">
        <v>167</v>
      </c>
      <c r="R305" s="2" t="s">
        <v>167</v>
      </c>
      <c r="S305" s="2" t="s">
        <v>167</v>
      </c>
      <c r="T305" s="2" t="s">
        <v>167</v>
      </c>
    </row>
    <row r="306" spans="1:20" x14ac:dyDescent="0.25">
      <c r="A306" s="9" t="str">
        <f t="shared" si="24"/>
        <v>4</v>
      </c>
      <c r="B306" s="9" t="str">
        <f t="shared" si="25"/>
        <v>415</v>
      </c>
      <c r="C306" s="9" t="str">
        <f t="shared" si="26"/>
        <v>4</v>
      </c>
      <c r="D306" s="9" t="str">
        <f t="shared" si="27"/>
        <v>4</v>
      </c>
      <c r="E306" s="2" t="s">
        <v>167</v>
      </c>
      <c r="F306" s="2" t="s">
        <v>167</v>
      </c>
      <c r="G306" s="2" t="s">
        <v>167</v>
      </c>
      <c r="H306" s="2">
        <v>15</v>
      </c>
      <c r="I306" s="2" t="s">
        <v>288</v>
      </c>
      <c r="J306" s="2" t="s">
        <v>167</v>
      </c>
      <c r="K306" s="2" t="s">
        <v>167</v>
      </c>
      <c r="L306" s="2" t="s">
        <v>167</v>
      </c>
      <c r="M306" s="2" t="s">
        <v>167</v>
      </c>
      <c r="N306" s="2" t="s">
        <v>167</v>
      </c>
      <c r="O306" s="2" t="s">
        <v>167</v>
      </c>
      <c r="P306" s="2" t="s">
        <v>167</v>
      </c>
      <c r="Q306" s="2" t="s">
        <v>167</v>
      </c>
      <c r="R306" s="2" t="s">
        <v>167</v>
      </c>
      <c r="S306" s="2" t="s">
        <v>167</v>
      </c>
      <c r="T306" s="2" t="s">
        <v>167</v>
      </c>
    </row>
    <row r="307" spans="1:20" x14ac:dyDescent="0.25">
      <c r="A307" s="9" t="str">
        <f t="shared" si="24"/>
        <v>4</v>
      </c>
      <c r="B307" s="9" t="str">
        <f t="shared" si="25"/>
        <v>420</v>
      </c>
      <c r="C307" s="9" t="str">
        <f t="shared" si="26"/>
        <v>4</v>
      </c>
      <c r="D307" s="9" t="str">
        <f t="shared" si="27"/>
        <v>4</v>
      </c>
      <c r="E307" s="2" t="s">
        <v>167</v>
      </c>
      <c r="F307" s="2" t="s">
        <v>167</v>
      </c>
      <c r="G307" s="2" t="s">
        <v>167</v>
      </c>
      <c r="H307" s="2">
        <v>20</v>
      </c>
      <c r="I307" s="2" t="s">
        <v>294</v>
      </c>
      <c r="J307" s="2" t="s">
        <v>167</v>
      </c>
      <c r="K307" s="2" t="s">
        <v>167</v>
      </c>
      <c r="L307" s="2" t="s">
        <v>167</v>
      </c>
      <c r="M307" s="2" t="s">
        <v>167</v>
      </c>
      <c r="N307" s="2" t="s">
        <v>167</v>
      </c>
      <c r="O307" s="2" t="s">
        <v>167</v>
      </c>
      <c r="P307" s="2" t="s">
        <v>167</v>
      </c>
      <c r="Q307" s="2" t="s">
        <v>167</v>
      </c>
      <c r="R307" s="2" t="s">
        <v>167</v>
      </c>
      <c r="S307" s="2" t="s">
        <v>167</v>
      </c>
      <c r="T307" s="2" t="s">
        <v>167</v>
      </c>
    </row>
    <row r="308" spans="1:20" x14ac:dyDescent="0.25">
      <c r="A308" s="9" t="str">
        <f t="shared" si="24"/>
        <v>4</v>
      </c>
      <c r="B308" s="9" t="str">
        <f t="shared" si="25"/>
        <v>421</v>
      </c>
      <c r="C308" s="9" t="str">
        <f t="shared" si="26"/>
        <v>4</v>
      </c>
      <c r="D308" s="9" t="str">
        <f t="shared" si="27"/>
        <v>4</v>
      </c>
      <c r="E308" s="2" t="s">
        <v>167</v>
      </c>
      <c r="F308" s="2" t="s">
        <v>167</v>
      </c>
      <c r="G308" s="2" t="s">
        <v>167</v>
      </c>
      <c r="H308" s="2">
        <v>21</v>
      </c>
      <c r="I308" s="2" t="s">
        <v>300</v>
      </c>
      <c r="J308" s="2" t="s">
        <v>167</v>
      </c>
      <c r="K308" s="2" t="s">
        <v>167</v>
      </c>
      <c r="L308" s="2" t="s">
        <v>167</v>
      </c>
      <c r="M308" s="2" t="s">
        <v>167</v>
      </c>
      <c r="N308" s="2" t="s">
        <v>167</v>
      </c>
      <c r="O308" s="2" t="s">
        <v>167</v>
      </c>
      <c r="P308" s="2" t="s">
        <v>167</v>
      </c>
      <c r="Q308" s="2" t="s">
        <v>167</v>
      </c>
      <c r="R308" s="2" t="s">
        <v>167</v>
      </c>
      <c r="S308" s="2" t="s">
        <v>167</v>
      </c>
      <c r="T308" s="2" t="s">
        <v>167</v>
      </c>
    </row>
    <row r="309" spans="1:20" x14ac:dyDescent="0.25">
      <c r="A309" s="9" t="str">
        <f t="shared" si="24"/>
        <v>4</v>
      </c>
      <c r="B309" s="9" t="str">
        <f t="shared" si="25"/>
        <v>430</v>
      </c>
      <c r="C309" s="9" t="str">
        <f t="shared" si="26"/>
        <v>4</v>
      </c>
      <c r="D309" s="9" t="str">
        <f t="shared" si="27"/>
        <v>4</v>
      </c>
      <c r="E309" s="2" t="s">
        <v>167</v>
      </c>
      <c r="F309" s="2" t="s">
        <v>167</v>
      </c>
      <c r="G309" s="2" t="s">
        <v>167</v>
      </c>
      <c r="H309" s="2">
        <v>30</v>
      </c>
      <c r="I309" s="2" t="s">
        <v>302</v>
      </c>
      <c r="J309" s="2" t="s">
        <v>167</v>
      </c>
      <c r="K309" s="2" t="s">
        <v>167</v>
      </c>
      <c r="L309" s="2" t="s">
        <v>167</v>
      </c>
      <c r="M309" s="2" t="s">
        <v>167</v>
      </c>
      <c r="N309" s="2" t="s">
        <v>167</v>
      </c>
      <c r="O309" s="2" t="s">
        <v>167</v>
      </c>
      <c r="P309" s="2" t="s">
        <v>167</v>
      </c>
      <c r="Q309" s="2" t="s">
        <v>167</v>
      </c>
      <c r="R309" s="2" t="s">
        <v>167</v>
      </c>
      <c r="S309" s="2" t="s">
        <v>167</v>
      </c>
      <c r="T309" s="2" t="s">
        <v>167</v>
      </c>
    </row>
    <row r="310" spans="1:20" x14ac:dyDescent="0.25">
      <c r="A310" s="9" t="str">
        <f t="shared" si="24"/>
        <v>4</v>
      </c>
      <c r="B310" s="9" t="str">
        <f t="shared" si="25"/>
        <v>431</v>
      </c>
      <c r="C310" s="9" t="str">
        <f t="shared" si="26"/>
        <v>4</v>
      </c>
      <c r="D310" s="9" t="str">
        <f t="shared" si="27"/>
        <v>4</v>
      </c>
      <c r="E310" s="2" t="s">
        <v>167</v>
      </c>
      <c r="F310" s="2" t="s">
        <v>167</v>
      </c>
      <c r="G310" s="2" t="s">
        <v>167</v>
      </c>
      <c r="H310" s="2">
        <v>31</v>
      </c>
      <c r="I310" s="2" t="s">
        <v>307</v>
      </c>
      <c r="J310" s="2" t="s">
        <v>167</v>
      </c>
      <c r="K310" s="2" t="s">
        <v>167</v>
      </c>
      <c r="L310" s="2" t="s">
        <v>167</v>
      </c>
      <c r="M310" s="2" t="s">
        <v>167</v>
      </c>
      <c r="N310" s="2" t="s">
        <v>167</v>
      </c>
      <c r="O310" s="2" t="s">
        <v>167</v>
      </c>
      <c r="P310" s="2" t="s">
        <v>167</v>
      </c>
      <c r="Q310" s="2" t="s">
        <v>167</v>
      </c>
      <c r="R310" s="2" t="s">
        <v>167</v>
      </c>
      <c r="S310" s="2" t="s">
        <v>167</v>
      </c>
      <c r="T310" s="2" t="s">
        <v>167</v>
      </c>
    </row>
    <row r="311" spans="1:20" x14ac:dyDescent="0.25">
      <c r="A311" s="9" t="str">
        <f t="shared" si="24"/>
        <v>4</v>
      </c>
      <c r="B311" s="9" t="str">
        <f t="shared" si="25"/>
        <v>432</v>
      </c>
      <c r="C311" s="9" t="str">
        <f t="shared" si="26"/>
        <v>4</v>
      </c>
      <c r="D311" s="9" t="str">
        <f t="shared" si="27"/>
        <v>4</v>
      </c>
      <c r="E311" s="2" t="s">
        <v>167</v>
      </c>
      <c r="F311" s="2" t="s">
        <v>167</v>
      </c>
      <c r="G311" s="2" t="s">
        <v>167</v>
      </c>
      <c r="H311" s="2">
        <v>32</v>
      </c>
      <c r="I311" s="2" t="s">
        <v>484</v>
      </c>
      <c r="J311" s="2" t="s">
        <v>167</v>
      </c>
      <c r="K311" s="2" t="s">
        <v>167</v>
      </c>
      <c r="L311" s="2" t="s">
        <v>167</v>
      </c>
      <c r="M311" s="2" t="s">
        <v>167</v>
      </c>
      <c r="N311" s="2" t="s">
        <v>167</v>
      </c>
      <c r="O311" s="2" t="s">
        <v>167</v>
      </c>
      <c r="P311" s="2" t="s">
        <v>167</v>
      </c>
      <c r="Q311" s="2" t="s">
        <v>167</v>
      </c>
      <c r="R311" s="2" t="s">
        <v>167</v>
      </c>
      <c r="S311" s="2" t="s">
        <v>167</v>
      </c>
      <c r="T311" s="2" t="s">
        <v>167</v>
      </c>
    </row>
    <row r="312" spans="1:20" x14ac:dyDescent="0.25">
      <c r="A312" s="9" t="str">
        <f t="shared" si="24"/>
        <v>4</v>
      </c>
      <c r="B312" s="9" t="str">
        <f t="shared" si="25"/>
        <v>433</v>
      </c>
      <c r="C312" s="9" t="str">
        <f t="shared" si="26"/>
        <v>4</v>
      </c>
      <c r="D312" s="9" t="str">
        <f t="shared" si="27"/>
        <v>4</v>
      </c>
      <c r="E312" s="2" t="s">
        <v>167</v>
      </c>
      <c r="F312" s="2" t="s">
        <v>167</v>
      </c>
      <c r="G312" s="2" t="s">
        <v>167</v>
      </c>
      <c r="H312" s="2">
        <v>33</v>
      </c>
      <c r="I312" s="2" t="s">
        <v>316</v>
      </c>
      <c r="J312" s="2" t="s">
        <v>167</v>
      </c>
      <c r="K312" s="2" t="s">
        <v>167</v>
      </c>
      <c r="L312" s="2" t="s">
        <v>167</v>
      </c>
      <c r="M312" s="2" t="s">
        <v>167</v>
      </c>
      <c r="N312" s="2" t="s">
        <v>167</v>
      </c>
      <c r="O312" s="2" t="s">
        <v>167</v>
      </c>
      <c r="P312" s="2" t="s">
        <v>167</v>
      </c>
      <c r="Q312" s="2" t="s">
        <v>167</v>
      </c>
      <c r="R312" s="2" t="s">
        <v>167</v>
      </c>
      <c r="S312" s="2" t="s">
        <v>167</v>
      </c>
      <c r="T312" s="2" t="s">
        <v>167</v>
      </c>
    </row>
    <row r="313" spans="1:20" x14ac:dyDescent="0.25">
      <c r="A313" s="9" t="str">
        <f t="shared" si="24"/>
        <v>4</v>
      </c>
      <c r="B313" s="9" t="str">
        <f t="shared" si="25"/>
        <v>450</v>
      </c>
      <c r="C313" s="9" t="str">
        <f t="shared" si="26"/>
        <v>4</v>
      </c>
      <c r="D313" s="9" t="str">
        <f t="shared" si="27"/>
        <v>4</v>
      </c>
      <c r="E313" s="2" t="s">
        <v>167</v>
      </c>
      <c r="F313" s="2" t="s">
        <v>167</v>
      </c>
      <c r="G313" s="2" t="s">
        <v>167</v>
      </c>
      <c r="H313" s="2">
        <v>50</v>
      </c>
      <c r="I313" s="2" t="s">
        <v>323</v>
      </c>
      <c r="J313" s="2" t="s">
        <v>167</v>
      </c>
      <c r="K313" s="2" t="s">
        <v>167</v>
      </c>
      <c r="L313" s="2" t="s">
        <v>167</v>
      </c>
      <c r="M313" s="2" t="s">
        <v>167</v>
      </c>
      <c r="N313" s="2" t="s">
        <v>167</v>
      </c>
      <c r="O313" s="2" t="s">
        <v>167</v>
      </c>
      <c r="P313" s="2" t="s">
        <v>167</v>
      </c>
      <c r="Q313" s="2" t="s">
        <v>167</v>
      </c>
      <c r="R313" s="2" t="s">
        <v>167</v>
      </c>
      <c r="S313" s="2" t="s">
        <v>167</v>
      </c>
      <c r="T313" s="2" t="s">
        <v>167</v>
      </c>
    </row>
    <row r="314" spans="1:20" x14ac:dyDescent="0.25">
      <c r="A314" s="9" t="str">
        <f t="shared" si="24"/>
        <v>4</v>
      </c>
      <c r="B314" s="9" t="str">
        <f t="shared" si="25"/>
        <v>460</v>
      </c>
      <c r="C314" s="9" t="str">
        <f t="shared" si="26"/>
        <v>4</v>
      </c>
      <c r="D314" s="9" t="str">
        <f t="shared" si="27"/>
        <v>4</v>
      </c>
      <c r="E314" s="2" t="s">
        <v>167</v>
      </c>
      <c r="F314" s="2" t="s">
        <v>167</v>
      </c>
      <c r="G314" s="2" t="s">
        <v>167</v>
      </c>
      <c r="H314" s="2">
        <v>60</v>
      </c>
      <c r="I314" s="2" t="s">
        <v>289</v>
      </c>
      <c r="J314" s="2" t="s">
        <v>167</v>
      </c>
      <c r="K314" s="2" t="s">
        <v>167</v>
      </c>
      <c r="L314" s="2" t="s">
        <v>167</v>
      </c>
      <c r="M314" s="2" t="s">
        <v>167</v>
      </c>
      <c r="N314" s="2" t="s">
        <v>167</v>
      </c>
      <c r="O314" s="2" t="s">
        <v>167</v>
      </c>
      <c r="P314" s="2" t="s">
        <v>167</v>
      </c>
      <c r="Q314" s="2" t="s">
        <v>167</v>
      </c>
      <c r="R314" s="2" t="s">
        <v>167</v>
      </c>
      <c r="S314" s="2" t="s">
        <v>167</v>
      </c>
      <c r="T314" s="2" t="s">
        <v>167</v>
      </c>
    </row>
    <row r="315" spans="1:20" x14ac:dyDescent="0.25">
      <c r="A315" s="9" t="str">
        <f t="shared" si="24"/>
        <v>4</v>
      </c>
      <c r="B315" s="9" t="str">
        <f t="shared" si="25"/>
        <v>4</v>
      </c>
      <c r="C315" s="9" t="str">
        <f t="shared" si="26"/>
        <v>4</v>
      </c>
      <c r="D315" s="9" t="str">
        <f t="shared" si="27"/>
        <v>4</v>
      </c>
      <c r="E315" s="2" t="s">
        <v>167</v>
      </c>
      <c r="F315" s="2" t="s">
        <v>167</v>
      </c>
      <c r="G315" s="2" t="s">
        <v>167</v>
      </c>
      <c r="H315" s="2" t="s">
        <v>167</v>
      </c>
      <c r="I315" s="2" t="s">
        <v>167</v>
      </c>
      <c r="J315" s="2" t="s">
        <v>167</v>
      </c>
      <c r="K315" s="2" t="s">
        <v>167</v>
      </c>
      <c r="L315" s="2" t="s">
        <v>167</v>
      </c>
      <c r="M315" s="2" t="s">
        <v>167</v>
      </c>
      <c r="N315" s="2" t="s">
        <v>167</v>
      </c>
      <c r="O315" s="2" t="s">
        <v>167</v>
      </c>
      <c r="P315" s="2" t="s">
        <v>167</v>
      </c>
      <c r="Q315" s="2" t="s">
        <v>167</v>
      </c>
      <c r="R315" s="2" t="s">
        <v>167</v>
      </c>
      <c r="S315" s="2" t="s">
        <v>167</v>
      </c>
      <c r="T315" s="2" t="s">
        <v>167</v>
      </c>
    </row>
    <row r="316" spans="1:20" x14ac:dyDescent="0.25">
      <c r="A316" s="9" t="str">
        <f t="shared" si="24"/>
        <v>4</v>
      </c>
      <c r="B316" s="9" t="str">
        <f t="shared" si="25"/>
        <v>4</v>
      </c>
      <c r="C316" s="9" t="str">
        <f t="shared" si="26"/>
        <v>4</v>
      </c>
      <c r="D316" s="9" t="str">
        <f t="shared" si="27"/>
        <v>4</v>
      </c>
      <c r="E316" s="2" t="s">
        <v>167</v>
      </c>
      <c r="F316" s="2" t="s">
        <v>167</v>
      </c>
      <c r="G316" s="2" t="s">
        <v>167</v>
      </c>
      <c r="H316" s="2" t="s">
        <v>167</v>
      </c>
      <c r="I316" s="2" t="s">
        <v>167</v>
      </c>
      <c r="J316" s="2" t="s">
        <v>167</v>
      </c>
      <c r="K316" s="2" t="s">
        <v>167</v>
      </c>
      <c r="L316" s="2" t="s">
        <v>167</v>
      </c>
      <c r="M316" s="2" t="s">
        <v>167</v>
      </c>
      <c r="N316" s="2" t="s">
        <v>167</v>
      </c>
      <c r="O316" s="2" t="s">
        <v>167</v>
      </c>
      <c r="P316" s="2" t="s">
        <v>167</v>
      </c>
      <c r="Q316" s="2" t="s">
        <v>167</v>
      </c>
      <c r="R316" s="2" t="s">
        <v>167</v>
      </c>
      <c r="S316" s="2" t="s">
        <v>167</v>
      </c>
      <c r="T316" s="2" t="s">
        <v>167</v>
      </c>
    </row>
    <row r="317" spans="1:20" x14ac:dyDescent="0.25">
      <c r="A317" s="9" t="str">
        <f t="shared" si="24"/>
        <v>4</v>
      </c>
      <c r="B317" s="9" t="str">
        <f t="shared" si="25"/>
        <v>4</v>
      </c>
      <c r="C317" s="9" t="str">
        <f t="shared" si="26"/>
        <v>4</v>
      </c>
      <c r="D317" s="9" t="str">
        <f t="shared" si="27"/>
        <v>4</v>
      </c>
      <c r="E317" s="2" t="s">
        <v>167</v>
      </c>
      <c r="F317" s="2" t="s">
        <v>167</v>
      </c>
      <c r="G317" s="2" t="s">
        <v>167</v>
      </c>
      <c r="H317" s="2" t="s">
        <v>167</v>
      </c>
      <c r="I317" s="2" t="s">
        <v>167</v>
      </c>
      <c r="J317" s="2" t="s">
        <v>167</v>
      </c>
      <c r="K317" s="2" t="s">
        <v>167</v>
      </c>
      <c r="L317" s="2" t="s">
        <v>167</v>
      </c>
      <c r="M317" s="2" t="s">
        <v>167</v>
      </c>
      <c r="N317" s="2" t="s">
        <v>167</v>
      </c>
      <c r="O317" s="2" t="s">
        <v>167</v>
      </c>
      <c r="P317" s="2" t="s">
        <v>167</v>
      </c>
      <c r="Q317" s="2" t="s">
        <v>167</v>
      </c>
      <c r="R317" s="2" t="s">
        <v>167</v>
      </c>
      <c r="S317" s="2" t="s">
        <v>167</v>
      </c>
      <c r="T317" s="2" t="s">
        <v>167</v>
      </c>
    </row>
    <row r="318" spans="1:20" x14ac:dyDescent="0.25">
      <c r="A318" s="9" t="str">
        <f t="shared" si="24"/>
        <v>4</v>
      </c>
      <c r="B318" s="9" t="str">
        <f t="shared" si="25"/>
        <v>4</v>
      </c>
      <c r="C318" s="9" t="str">
        <f t="shared" si="26"/>
        <v>4</v>
      </c>
      <c r="D318" s="9" t="str">
        <f t="shared" si="27"/>
        <v>4</v>
      </c>
      <c r="E318" s="2" t="s">
        <v>167</v>
      </c>
      <c r="F318" s="2" t="s">
        <v>167</v>
      </c>
      <c r="G318" s="2" t="s">
        <v>167</v>
      </c>
      <c r="H318" s="2" t="s">
        <v>167</v>
      </c>
      <c r="I318" s="2" t="s">
        <v>167</v>
      </c>
      <c r="J318" s="2" t="s">
        <v>167</v>
      </c>
      <c r="K318" s="2" t="s">
        <v>167</v>
      </c>
      <c r="L318" s="2" t="s">
        <v>167</v>
      </c>
      <c r="M318" s="2" t="s">
        <v>167</v>
      </c>
      <c r="N318" s="2" t="s">
        <v>167</v>
      </c>
      <c r="O318" s="2" t="s">
        <v>167</v>
      </c>
      <c r="P318" s="2" t="s">
        <v>167</v>
      </c>
      <c r="Q318" s="2" t="s">
        <v>167</v>
      </c>
      <c r="R318" s="2" t="s">
        <v>167</v>
      </c>
      <c r="S318" s="2" t="s">
        <v>167</v>
      </c>
      <c r="T318" s="2" t="s">
        <v>167</v>
      </c>
    </row>
    <row r="319" spans="1:20" x14ac:dyDescent="0.25">
      <c r="A319" s="9" t="str">
        <f t="shared" si="24"/>
        <v>4</v>
      </c>
      <c r="B319" s="9" t="str">
        <f t="shared" si="25"/>
        <v>4</v>
      </c>
      <c r="C319" s="9" t="str">
        <f t="shared" si="26"/>
        <v>4</v>
      </c>
      <c r="D319" s="9" t="str">
        <f t="shared" si="27"/>
        <v>4</v>
      </c>
      <c r="E319" s="2" t="s">
        <v>167</v>
      </c>
      <c r="F319" s="2" t="s">
        <v>167</v>
      </c>
      <c r="G319" s="2" t="s">
        <v>167</v>
      </c>
      <c r="H319" s="2" t="s">
        <v>167</v>
      </c>
      <c r="I319" s="2" t="s">
        <v>167</v>
      </c>
      <c r="J319" s="2" t="s">
        <v>167</v>
      </c>
      <c r="K319" s="2" t="s">
        <v>167</v>
      </c>
      <c r="L319" s="2" t="s">
        <v>167</v>
      </c>
      <c r="M319" s="2" t="s">
        <v>167</v>
      </c>
      <c r="N319" s="2" t="s">
        <v>167</v>
      </c>
      <c r="O319" s="2" t="s">
        <v>167</v>
      </c>
      <c r="P319" s="2" t="s">
        <v>167</v>
      </c>
      <c r="Q319" s="2" t="s">
        <v>167</v>
      </c>
      <c r="R319" s="2" t="s">
        <v>167</v>
      </c>
      <c r="S319" s="2" t="s">
        <v>167</v>
      </c>
      <c r="T319" s="2" t="s">
        <v>167</v>
      </c>
    </row>
    <row r="320" spans="1:20" x14ac:dyDescent="0.25">
      <c r="A320" s="9" t="str">
        <f t="shared" si="24"/>
        <v>4</v>
      </c>
      <c r="B320" s="9" t="str">
        <f t="shared" si="25"/>
        <v>4</v>
      </c>
      <c r="C320" s="9" t="str">
        <f t="shared" si="26"/>
        <v>4</v>
      </c>
      <c r="D320" s="9" t="str">
        <f t="shared" si="27"/>
        <v>4</v>
      </c>
      <c r="E320" s="2" t="s">
        <v>167</v>
      </c>
      <c r="F320" s="2" t="s">
        <v>167</v>
      </c>
      <c r="G320" s="2" t="s">
        <v>167</v>
      </c>
      <c r="H320" s="2" t="s">
        <v>167</v>
      </c>
      <c r="I320" s="2" t="s">
        <v>167</v>
      </c>
      <c r="J320" s="2" t="s">
        <v>167</v>
      </c>
      <c r="K320" s="2" t="s">
        <v>167</v>
      </c>
      <c r="L320" s="2" t="s">
        <v>167</v>
      </c>
      <c r="M320" s="2" t="s">
        <v>167</v>
      </c>
      <c r="N320" s="2" t="s">
        <v>167</v>
      </c>
      <c r="O320" s="2" t="s">
        <v>167</v>
      </c>
      <c r="P320" s="2" t="s">
        <v>167</v>
      </c>
      <c r="Q320" s="2" t="s">
        <v>167</v>
      </c>
      <c r="R320" s="2" t="s">
        <v>167</v>
      </c>
      <c r="S320" s="2" t="s">
        <v>167</v>
      </c>
      <c r="T320" s="2" t="s">
        <v>167</v>
      </c>
    </row>
    <row r="321" spans="1:20" x14ac:dyDescent="0.25">
      <c r="A321" s="9" t="str">
        <f t="shared" si="24"/>
        <v>4</v>
      </c>
      <c r="B321" s="9" t="str">
        <f t="shared" si="25"/>
        <v>4</v>
      </c>
      <c r="C321" s="9" t="str">
        <f t="shared" si="26"/>
        <v>4</v>
      </c>
      <c r="D321" s="9" t="str">
        <f t="shared" si="27"/>
        <v>4</v>
      </c>
      <c r="E321" s="2" t="s">
        <v>167</v>
      </c>
      <c r="F321" s="2" t="s">
        <v>167</v>
      </c>
      <c r="G321" s="2" t="s">
        <v>167</v>
      </c>
      <c r="H321" s="2" t="s">
        <v>167</v>
      </c>
      <c r="I321" s="2" t="s">
        <v>167</v>
      </c>
      <c r="J321" s="2" t="s">
        <v>167</v>
      </c>
      <c r="K321" s="2" t="s">
        <v>167</v>
      </c>
      <c r="L321" s="2" t="s">
        <v>167</v>
      </c>
      <c r="M321" s="2" t="s">
        <v>167</v>
      </c>
      <c r="N321" s="2" t="s">
        <v>167</v>
      </c>
      <c r="O321" s="2" t="s">
        <v>167</v>
      </c>
      <c r="P321" s="2" t="s">
        <v>167</v>
      </c>
      <c r="Q321" s="2" t="s">
        <v>167</v>
      </c>
      <c r="R321" s="2" t="s">
        <v>167</v>
      </c>
      <c r="S321" s="2" t="s">
        <v>167</v>
      </c>
      <c r="T321" s="2" t="s">
        <v>167</v>
      </c>
    </row>
    <row r="322" spans="1:20" x14ac:dyDescent="0.25">
      <c r="A322" s="9" t="str">
        <f t="shared" si="24"/>
        <v>4</v>
      </c>
      <c r="B322" s="9" t="str">
        <f t="shared" si="25"/>
        <v>4</v>
      </c>
      <c r="C322" s="9" t="str">
        <f t="shared" si="26"/>
        <v>4</v>
      </c>
      <c r="D322" s="9" t="str">
        <f t="shared" si="27"/>
        <v>4</v>
      </c>
      <c r="E322" s="2" t="s">
        <v>167</v>
      </c>
      <c r="F322" s="2" t="s">
        <v>167</v>
      </c>
      <c r="G322" s="2" t="s">
        <v>167</v>
      </c>
      <c r="H322" s="2" t="s">
        <v>167</v>
      </c>
      <c r="I322" s="2" t="s">
        <v>167</v>
      </c>
      <c r="J322" s="2" t="s">
        <v>167</v>
      </c>
      <c r="K322" s="2" t="s">
        <v>167</v>
      </c>
      <c r="L322" s="2" t="s">
        <v>167</v>
      </c>
      <c r="M322" s="2" t="s">
        <v>167</v>
      </c>
      <c r="N322" s="2" t="s">
        <v>167</v>
      </c>
      <c r="O322" s="2" t="s">
        <v>167</v>
      </c>
      <c r="P322" s="2" t="s">
        <v>167</v>
      </c>
      <c r="Q322" s="2" t="s">
        <v>167</v>
      </c>
      <c r="R322" s="2" t="s">
        <v>167</v>
      </c>
      <c r="S322" s="2" t="s">
        <v>167</v>
      </c>
      <c r="T322" s="2" t="s">
        <v>167</v>
      </c>
    </row>
    <row r="323" spans="1:20" x14ac:dyDescent="0.25">
      <c r="A323" s="9" t="str">
        <f t="shared" si="24"/>
        <v>4</v>
      </c>
      <c r="B323" s="9" t="str">
        <f t="shared" si="25"/>
        <v>4</v>
      </c>
      <c r="C323" s="9" t="str">
        <f t="shared" si="26"/>
        <v>4</v>
      </c>
      <c r="D323" s="9" t="str">
        <f t="shared" si="27"/>
        <v>4</v>
      </c>
      <c r="E323" s="2" t="s">
        <v>167</v>
      </c>
      <c r="F323" s="2" t="s">
        <v>167</v>
      </c>
      <c r="G323" s="2" t="s">
        <v>167</v>
      </c>
      <c r="H323" s="2" t="s">
        <v>167</v>
      </c>
      <c r="I323" s="2" t="s">
        <v>167</v>
      </c>
      <c r="J323" s="2" t="s">
        <v>167</v>
      </c>
      <c r="K323" s="2" t="s">
        <v>167</v>
      </c>
      <c r="L323" s="2" t="s">
        <v>167</v>
      </c>
      <c r="M323" s="2" t="s">
        <v>167</v>
      </c>
      <c r="N323" s="2" t="s">
        <v>167</v>
      </c>
      <c r="O323" s="2" t="s">
        <v>167</v>
      </c>
      <c r="P323" s="2" t="s">
        <v>167</v>
      </c>
      <c r="Q323" s="2" t="s">
        <v>167</v>
      </c>
      <c r="R323" s="2" t="s">
        <v>167</v>
      </c>
      <c r="S323" s="2" t="s">
        <v>167</v>
      </c>
      <c r="T323" s="2" t="s">
        <v>167</v>
      </c>
    </row>
    <row r="324" spans="1:20" x14ac:dyDescent="0.25">
      <c r="A324" s="9" t="str">
        <f t="shared" si="24"/>
        <v>4</v>
      </c>
      <c r="B324" s="9" t="str">
        <f t="shared" si="25"/>
        <v>4</v>
      </c>
      <c r="C324" s="9" t="str">
        <f t="shared" si="26"/>
        <v>4</v>
      </c>
      <c r="D324" s="9" t="str">
        <f t="shared" si="27"/>
        <v>4</v>
      </c>
      <c r="E324" s="2" t="s">
        <v>167</v>
      </c>
      <c r="F324" s="2" t="s">
        <v>167</v>
      </c>
      <c r="G324" s="2" t="s">
        <v>167</v>
      </c>
      <c r="H324" s="2" t="s">
        <v>167</v>
      </c>
      <c r="I324" s="2" t="s">
        <v>167</v>
      </c>
      <c r="J324" s="2" t="s">
        <v>167</v>
      </c>
      <c r="K324" s="2" t="s">
        <v>167</v>
      </c>
      <c r="L324" s="2" t="s">
        <v>167</v>
      </c>
      <c r="M324" s="2" t="s">
        <v>167</v>
      </c>
      <c r="N324" s="2" t="s">
        <v>167</v>
      </c>
      <c r="O324" s="2" t="s">
        <v>167</v>
      </c>
      <c r="P324" s="2" t="s">
        <v>167</v>
      </c>
      <c r="Q324" s="2" t="s">
        <v>167</v>
      </c>
      <c r="R324" s="2" t="s">
        <v>167</v>
      </c>
      <c r="S324" s="2" t="s">
        <v>167</v>
      </c>
      <c r="T324" s="2" t="s">
        <v>167</v>
      </c>
    </row>
    <row r="325" spans="1:20" x14ac:dyDescent="0.25">
      <c r="A325" s="9" t="str">
        <f t="shared" si="24"/>
        <v>4</v>
      </c>
      <c r="B325" s="9" t="str">
        <f t="shared" si="25"/>
        <v>4</v>
      </c>
      <c r="C325" s="9" t="str">
        <f t="shared" si="26"/>
        <v>4</v>
      </c>
      <c r="D325" s="9" t="str">
        <f t="shared" si="27"/>
        <v>4</v>
      </c>
      <c r="E325" s="2" t="s">
        <v>167</v>
      </c>
      <c r="F325" s="2" t="s">
        <v>167</v>
      </c>
      <c r="G325" s="2" t="s">
        <v>167</v>
      </c>
      <c r="H325" s="2" t="s">
        <v>167</v>
      </c>
      <c r="I325" s="2" t="s">
        <v>167</v>
      </c>
      <c r="J325" s="2" t="s">
        <v>167</v>
      </c>
      <c r="K325" s="2" t="s">
        <v>167</v>
      </c>
      <c r="L325" s="2" t="s">
        <v>167</v>
      </c>
      <c r="M325" s="2" t="s">
        <v>167</v>
      </c>
      <c r="N325" s="2" t="s">
        <v>167</v>
      </c>
      <c r="O325" s="2" t="s">
        <v>167</v>
      </c>
      <c r="P325" s="2" t="s">
        <v>167</v>
      </c>
      <c r="Q325" s="2" t="s">
        <v>167</v>
      </c>
      <c r="R325" s="2" t="s">
        <v>167</v>
      </c>
      <c r="S325" s="2" t="s">
        <v>167</v>
      </c>
      <c r="T325" s="2" t="s">
        <v>167</v>
      </c>
    </row>
    <row r="326" spans="1:20" x14ac:dyDescent="0.25">
      <c r="A326" s="9" t="str">
        <f t="shared" si="24"/>
        <v>4</v>
      </c>
      <c r="B326" s="9" t="str">
        <f t="shared" si="25"/>
        <v>4</v>
      </c>
      <c r="C326" s="9" t="str">
        <f t="shared" si="26"/>
        <v>4</v>
      </c>
      <c r="D326" s="9" t="str">
        <f t="shared" si="27"/>
        <v>4</v>
      </c>
      <c r="E326" s="2" t="s">
        <v>167</v>
      </c>
      <c r="F326" s="2" t="s">
        <v>167</v>
      </c>
      <c r="G326" s="2" t="s">
        <v>167</v>
      </c>
      <c r="H326" s="2" t="s">
        <v>167</v>
      </c>
      <c r="I326" s="2" t="s">
        <v>167</v>
      </c>
      <c r="J326" s="2" t="s">
        <v>167</v>
      </c>
      <c r="K326" s="2" t="s">
        <v>167</v>
      </c>
      <c r="L326" s="2" t="s">
        <v>167</v>
      </c>
      <c r="M326" s="2" t="s">
        <v>167</v>
      </c>
      <c r="N326" s="2" t="s">
        <v>167</v>
      </c>
      <c r="O326" s="2" t="s">
        <v>167</v>
      </c>
      <c r="P326" s="2" t="s">
        <v>167</v>
      </c>
      <c r="Q326" s="2" t="s">
        <v>167</v>
      </c>
      <c r="R326" s="2" t="s">
        <v>167</v>
      </c>
      <c r="S326" s="2" t="s">
        <v>167</v>
      </c>
      <c r="T326" s="2" t="s">
        <v>167</v>
      </c>
    </row>
    <row r="327" spans="1:20" x14ac:dyDescent="0.25">
      <c r="A327" s="9" t="str">
        <f t="shared" si="24"/>
        <v>4</v>
      </c>
      <c r="B327" s="9" t="str">
        <f t="shared" si="25"/>
        <v>4</v>
      </c>
      <c r="C327" s="9" t="str">
        <f t="shared" si="26"/>
        <v>4</v>
      </c>
      <c r="D327" s="9" t="str">
        <f t="shared" si="27"/>
        <v>4</v>
      </c>
      <c r="E327" s="2" t="s">
        <v>167</v>
      </c>
      <c r="F327" s="2" t="s">
        <v>167</v>
      </c>
      <c r="G327" s="2" t="s">
        <v>167</v>
      </c>
      <c r="H327" s="2" t="s">
        <v>167</v>
      </c>
      <c r="I327" s="2" t="s">
        <v>167</v>
      </c>
      <c r="J327" s="2" t="s">
        <v>167</v>
      </c>
      <c r="K327" s="2" t="s">
        <v>167</v>
      </c>
      <c r="L327" s="2" t="s">
        <v>167</v>
      </c>
      <c r="M327" s="2" t="s">
        <v>167</v>
      </c>
      <c r="N327" s="2" t="s">
        <v>167</v>
      </c>
      <c r="O327" s="2" t="s">
        <v>167</v>
      </c>
      <c r="P327" s="2" t="s">
        <v>167</v>
      </c>
      <c r="Q327" s="2" t="s">
        <v>167</v>
      </c>
      <c r="R327" s="2" t="s">
        <v>167</v>
      </c>
      <c r="S327" s="2" t="s">
        <v>167</v>
      </c>
      <c r="T327" s="2" t="s">
        <v>167</v>
      </c>
    </row>
    <row r="328" spans="1:20" x14ac:dyDescent="0.25">
      <c r="A328" s="9" t="str">
        <f t="shared" si="24"/>
        <v>4</v>
      </c>
      <c r="B328" s="9" t="str">
        <f t="shared" si="25"/>
        <v>4</v>
      </c>
      <c r="C328" s="9" t="str">
        <f t="shared" si="26"/>
        <v>4</v>
      </c>
      <c r="D328" s="9" t="str">
        <f t="shared" si="27"/>
        <v>4</v>
      </c>
      <c r="E328" s="2" t="s">
        <v>167</v>
      </c>
      <c r="F328" s="2" t="s">
        <v>167</v>
      </c>
      <c r="G328" s="2" t="s">
        <v>167</v>
      </c>
      <c r="H328" s="2" t="s">
        <v>167</v>
      </c>
      <c r="I328" s="2" t="s">
        <v>167</v>
      </c>
      <c r="J328" s="2" t="s">
        <v>167</v>
      </c>
      <c r="K328" s="2" t="s">
        <v>167</v>
      </c>
      <c r="L328" s="2" t="s">
        <v>167</v>
      </c>
      <c r="M328" s="2" t="s">
        <v>167</v>
      </c>
      <c r="N328" s="2" t="s">
        <v>167</v>
      </c>
      <c r="O328" s="2" t="s">
        <v>167</v>
      </c>
      <c r="P328" s="2" t="s">
        <v>167</v>
      </c>
      <c r="Q328" s="2" t="s">
        <v>167</v>
      </c>
      <c r="R328" s="2" t="s">
        <v>167</v>
      </c>
      <c r="S328" s="2" t="s">
        <v>167</v>
      </c>
      <c r="T328" s="2" t="s">
        <v>167</v>
      </c>
    </row>
    <row r="329" spans="1:20" x14ac:dyDescent="0.25">
      <c r="A329" s="9" t="str">
        <f t="shared" si="24"/>
        <v>4</v>
      </c>
      <c r="B329" s="9" t="str">
        <f t="shared" si="25"/>
        <v>4</v>
      </c>
      <c r="C329" s="9" t="str">
        <f t="shared" si="26"/>
        <v>4</v>
      </c>
      <c r="D329" s="9" t="str">
        <f t="shared" si="27"/>
        <v>4</v>
      </c>
      <c r="E329" s="2" t="s">
        <v>167</v>
      </c>
      <c r="F329" s="2" t="s">
        <v>167</v>
      </c>
      <c r="G329" s="2" t="s">
        <v>167</v>
      </c>
      <c r="H329" s="2" t="s">
        <v>167</v>
      </c>
      <c r="I329" s="2" t="s">
        <v>167</v>
      </c>
      <c r="J329" s="2" t="s">
        <v>167</v>
      </c>
      <c r="K329" s="2" t="s">
        <v>167</v>
      </c>
      <c r="L329" s="2" t="s">
        <v>167</v>
      </c>
      <c r="M329" s="2" t="s">
        <v>167</v>
      </c>
      <c r="N329" s="2" t="s">
        <v>167</v>
      </c>
      <c r="O329" s="2" t="s">
        <v>167</v>
      </c>
      <c r="P329" s="2" t="s">
        <v>167</v>
      </c>
      <c r="Q329" s="2" t="s">
        <v>167</v>
      </c>
      <c r="R329" s="2" t="s">
        <v>167</v>
      </c>
      <c r="S329" s="2" t="s">
        <v>167</v>
      </c>
      <c r="T329" s="2" t="s">
        <v>167</v>
      </c>
    </row>
    <row r="330" spans="1:20" x14ac:dyDescent="0.25">
      <c r="A330" s="9" t="str">
        <f t="shared" si="24"/>
        <v>4</v>
      </c>
      <c r="B330" s="9" t="str">
        <f t="shared" si="25"/>
        <v>4</v>
      </c>
      <c r="C330" s="9" t="str">
        <f t="shared" si="26"/>
        <v>4</v>
      </c>
      <c r="D330" s="9" t="str">
        <f t="shared" si="27"/>
        <v>4</v>
      </c>
      <c r="E330" s="2" t="s">
        <v>167</v>
      </c>
      <c r="F330" s="2" t="s">
        <v>167</v>
      </c>
      <c r="G330" s="2" t="s">
        <v>167</v>
      </c>
      <c r="H330" s="2" t="s">
        <v>167</v>
      </c>
      <c r="I330" s="2" t="s">
        <v>167</v>
      </c>
      <c r="J330" s="2" t="s">
        <v>167</v>
      </c>
      <c r="K330" s="2" t="s">
        <v>167</v>
      </c>
      <c r="L330" s="2" t="s">
        <v>167</v>
      </c>
      <c r="M330" s="2" t="s">
        <v>167</v>
      </c>
      <c r="N330" s="2" t="s">
        <v>167</v>
      </c>
      <c r="O330" s="2" t="s">
        <v>167</v>
      </c>
      <c r="P330" s="2" t="s">
        <v>167</v>
      </c>
      <c r="Q330" s="2" t="s">
        <v>167</v>
      </c>
      <c r="R330" s="2" t="s">
        <v>167</v>
      </c>
      <c r="S330" s="2" t="s">
        <v>167</v>
      </c>
      <c r="T330" s="2" t="s">
        <v>167</v>
      </c>
    </row>
    <row r="331" spans="1:20" x14ac:dyDescent="0.25">
      <c r="A331" s="9" t="str">
        <f t="shared" si="24"/>
        <v>4</v>
      </c>
      <c r="B331" s="9" t="str">
        <f t="shared" si="25"/>
        <v>4</v>
      </c>
      <c r="C331" s="9" t="str">
        <f t="shared" si="26"/>
        <v>4</v>
      </c>
      <c r="D331" s="9" t="str">
        <f t="shared" si="27"/>
        <v>4</v>
      </c>
      <c r="E331" s="2" t="s">
        <v>167</v>
      </c>
      <c r="F331" s="2" t="s">
        <v>167</v>
      </c>
      <c r="G331" s="2" t="s">
        <v>167</v>
      </c>
      <c r="H331" s="2" t="s">
        <v>167</v>
      </c>
      <c r="I331" s="2" t="s">
        <v>167</v>
      </c>
      <c r="J331" s="2" t="s">
        <v>167</v>
      </c>
      <c r="K331" s="2" t="s">
        <v>167</v>
      </c>
      <c r="L331" s="2" t="s">
        <v>167</v>
      </c>
      <c r="M331" s="2" t="s">
        <v>167</v>
      </c>
      <c r="N331" s="2" t="s">
        <v>167</v>
      </c>
      <c r="O331" s="2" t="s">
        <v>167</v>
      </c>
      <c r="P331" s="2" t="s">
        <v>167</v>
      </c>
      <c r="Q331" s="2" t="s">
        <v>167</v>
      </c>
      <c r="R331" s="2" t="s">
        <v>167</v>
      </c>
      <c r="S331" s="2" t="s">
        <v>167</v>
      </c>
      <c r="T331" s="2" t="s">
        <v>167</v>
      </c>
    </row>
    <row r="332" spans="1:20" x14ac:dyDescent="0.25">
      <c r="A332" s="9" t="str">
        <f t="shared" si="24"/>
        <v>4</v>
      </c>
      <c r="B332" s="9" t="str">
        <f t="shared" si="25"/>
        <v>4</v>
      </c>
      <c r="C332" s="9" t="str">
        <f t="shared" si="26"/>
        <v>4</v>
      </c>
      <c r="D332" s="9" t="str">
        <f t="shared" si="27"/>
        <v>4</v>
      </c>
      <c r="E332" s="2" t="s">
        <v>167</v>
      </c>
      <c r="F332" s="2" t="s">
        <v>167</v>
      </c>
      <c r="G332" s="2" t="s">
        <v>167</v>
      </c>
      <c r="H332" s="2" t="s">
        <v>167</v>
      </c>
      <c r="I332" s="2" t="s">
        <v>167</v>
      </c>
      <c r="J332" s="2" t="s">
        <v>167</v>
      </c>
      <c r="K332" s="2" t="s">
        <v>167</v>
      </c>
      <c r="L332" s="2" t="s">
        <v>167</v>
      </c>
      <c r="M332" s="2" t="s">
        <v>167</v>
      </c>
      <c r="N332" s="2" t="s">
        <v>167</v>
      </c>
      <c r="O332" s="2" t="s">
        <v>167</v>
      </c>
      <c r="P332" s="2" t="s">
        <v>167</v>
      </c>
      <c r="Q332" s="2" t="s">
        <v>167</v>
      </c>
      <c r="R332" s="2" t="s">
        <v>167</v>
      </c>
      <c r="S332" s="2" t="s">
        <v>167</v>
      </c>
      <c r="T332" s="2" t="s">
        <v>167</v>
      </c>
    </row>
    <row r="333" spans="1:20" x14ac:dyDescent="0.25">
      <c r="A333" s="9" t="str">
        <f t="shared" si="24"/>
        <v>4</v>
      </c>
      <c r="B333" s="9" t="str">
        <f t="shared" si="25"/>
        <v>4</v>
      </c>
      <c r="C333" s="9" t="str">
        <f t="shared" si="26"/>
        <v>4</v>
      </c>
      <c r="D333" s="9" t="str">
        <f t="shared" si="27"/>
        <v>4</v>
      </c>
      <c r="E333" s="2" t="s">
        <v>167</v>
      </c>
      <c r="F333" s="2" t="s">
        <v>167</v>
      </c>
      <c r="G333" s="2" t="s">
        <v>167</v>
      </c>
      <c r="H333" s="2" t="s">
        <v>167</v>
      </c>
      <c r="I333" s="2" t="s">
        <v>167</v>
      </c>
      <c r="J333" s="2" t="s">
        <v>167</v>
      </c>
      <c r="K333" s="2" t="s">
        <v>167</v>
      </c>
      <c r="L333" s="2" t="s">
        <v>167</v>
      </c>
      <c r="M333" s="2" t="s">
        <v>167</v>
      </c>
      <c r="N333" s="2" t="s">
        <v>167</v>
      </c>
      <c r="O333" s="2" t="s">
        <v>167</v>
      </c>
      <c r="P333" s="2" t="s">
        <v>167</v>
      </c>
      <c r="Q333" s="2" t="s">
        <v>167</v>
      </c>
      <c r="R333" s="2" t="s">
        <v>167</v>
      </c>
      <c r="S333" s="2" t="s">
        <v>167</v>
      </c>
      <c r="T333" s="2" t="s">
        <v>167</v>
      </c>
    </row>
    <row r="334" spans="1:20" x14ac:dyDescent="0.25">
      <c r="A334" s="9" t="str">
        <f t="shared" si="24"/>
        <v>4</v>
      </c>
      <c r="B334" s="9" t="str">
        <f t="shared" si="25"/>
        <v>4</v>
      </c>
      <c r="C334" s="9" t="str">
        <f t="shared" si="26"/>
        <v>4</v>
      </c>
      <c r="D334" s="9" t="str">
        <f t="shared" si="27"/>
        <v>4</v>
      </c>
      <c r="E334" s="2" t="s">
        <v>167</v>
      </c>
      <c r="F334" s="2" t="s">
        <v>167</v>
      </c>
      <c r="G334" s="2" t="s">
        <v>167</v>
      </c>
      <c r="H334" s="2" t="s">
        <v>167</v>
      </c>
      <c r="I334" s="2" t="s">
        <v>167</v>
      </c>
      <c r="J334" s="2" t="s">
        <v>167</v>
      </c>
      <c r="K334" s="2" t="s">
        <v>167</v>
      </c>
      <c r="L334" s="2" t="s">
        <v>167</v>
      </c>
      <c r="M334" s="2" t="s">
        <v>167</v>
      </c>
      <c r="N334" s="2" t="s">
        <v>167</v>
      </c>
      <c r="O334" s="2" t="s">
        <v>167</v>
      </c>
      <c r="P334" s="2" t="s">
        <v>167</v>
      </c>
      <c r="Q334" s="2" t="s">
        <v>167</v>
      </c>
      <c r="R334" s="2" t="s">
        <v>167</v>
      </c>
      <c r="S334" s="2" t="s">
        <v>167</v>
      </c>
      <c r="T334" s="2" t="s">
        <v>167</v>
      </c>
    </row>
    <row r="335" spans="1:20" x14ac:dyDescent="0.25">
      <c r="A335" s="9" t="str">
        <f t="shared" si="24"/>
        <v>4</v>
      </c>
      <c r="B335" s="9" t="str">
        <f t="shared" si="25"/>
        <v>4</v>
      </c>
      <c r="C335" s="9" t="str">
        <f t="shared" si="26"/>
        <v>4</v>
      </c>
      <c r="D335" s="9" t="str">
        <f t="shared" si="27"/>
        <v>4</v>
      </c>
      <c r="E335" s="2" t="s">
        <v>167</v>
      </c>
      <c r="F335" s="2" t="s">
        <v>167</v>
      </c>
      <c r="G335" s="2" t="s">
        <v>167</v>
      </c>
      <c r="H335" s="2" t="s">
        <v>167</v>
      </c>
      <c r="I335" s="2" t="s">
        <v>167</v>
      </c>
      <c r="J335" s="2" t="s">
        <v>167</v>
      </c>
      <c r="K335" s="2" t="s">
        <v>167</v>
      </c>
      <c r="L335" s="2" t="s">
        <v>167</v>
      </c>
      <c r="M335" s="2" t="s">
        <v>167</v>
      </c>
      <c r="N335" s="2" t="s">
        <v>167</v>
      </c>
      <c r="O335" s="2" t="s">
        <v>167</v>
      </c>
      <c r="P335" s="2" t="s">
        <v>167</v>
      </c>
      <c r="Q335" s="2" t="s">
        <v>167</v>
      </c>
      <c r="R335" s="2" t="s">
        <v>167</v>
      </c>
      <c r="S335" s="2" t="s">
        <v>167</v>
      </c>
      <c r="T335" s="2" t="s">
        <v>167</v>
      </c>
    </row>
    <row r="336" spans="1:20" x14ac:dyDescent="0.25">
      <c r="A336" s="9" t="str">
        <f t="shared" si="24"/>
        <v>4</v>
      </c>
      <c r="B336" s="9" t="str">
        <f t="shared" si="25"/>
        <v>4</v>
      </c>
      <c r="C336" s="9" t="str">
        <f t="shared" si="26"/>
        <v>4</v>
      </c>
      <c r="D336" s="9" t="str">
        <f t="shared" si="27"/>
        <v>4</v>
      </c>
      <c r="E336" s="2" t="s">
        <v>167</v>
      </c>
      <c r="F336" s="2" t="s">
        <v>167</v>
      </c>
      <c r="G336" s="2" t="s">
        <v>167</v>
      </c>
      <c r="H336" s="2" t="s">
        <v>167</v>
      </c>
      <c r="I336" s="2" t="s">
        <v>167</v>
      </c>
      <c r="J336" s="2" t="s">
        <v>167</v>
      </c>
      <c r="K336" s="2" t="s">
        <v>167</v>
      </c>
      <c r="L336" s="2" t="s">
        <v>167</v>
      </c>
      <c r="M336" s="2" t="s">
        <v>167</v>
      </c>
      <c r="N336" s="2" t="s">
        <v>167</v>
      </c>
      <c r="O336" s="2" t="s">
        <v>167</v>
      </c>
      <c r="P336" s="2" t="s">
        <v>167</v>
      </c>
      <c r="Q336" s="2" t="s">
        <v>167</v>
      </c>
      <c r="R336" s="2" t="s">
        <v>167</v>
      </c>
      <c r="S336" s="2" t="s">
        <v>167</v>
      </c>
      <c r="T336" s="2" t="s">
        <v>167</v>
      </c>
    </row>
    <row r="337" spans="1:20" x14ac:dyDescent="0.25">
      <c r="A337" s="9" t="str">
        <f t="shared" si="24"/>
        <v>4</v>
      </c>
      <c r="B337" s="9" t="str">
        <f t="shared" si="25"/>
        <v>4</v>
      </c>
      <c r="C337" s="9" t="str">
        <f t="shared" si="26"/>
        <v>4</v>
      </c>
      <c r="D337" s="9" t="str">
        <f t="shared" si="27"/>
        <v>4</v>
      </c>
      <c r="E337" s="2" t="s">
        <v>167</v>
      </c>
      <c r="F337" s="2" t="s">
        <v>167</v>
      </c>
      <c r="G337" s="2" t="s">
        <v>167</v>
      </c>
      <c r="H337" s="2" t="s">
        <v>167</v>
      </c>
      <c r="I337" s="2" t="s">
        <v>167</v>
      </c>
      <c r="J337" s="2" t="s">
        <v>167</v>
      </c>
      <c r="K337" s="2" t="s">
        <v>167</v>
      </c>
      <c r="L337" s="2" t="s">
        <v>167</v>
      </c>
      <c r="M337" s="2" t="s">
        <v>167</v>
      </c>
      <c r="N337" s="2" t="s">
        <v>167</v>
      </c>
      <c r="O337" s="2" t="s">
        <v>167</v>
      </c>
      <c r="P337" s="2" t="s">
        <v>167</v>
      </c>
      <c r="Q337" s="2" t="s">
        <v>167</v>
      </c>
      <c r="R337" s="2" t="s">
        <v>167</v>
      </c>
      <c r="S337" s="2" t="s">
        <v>167</v>
      </c>
      <c r="T337" s="2" t="s">
        <v>167</v>
      </c>
    </row>
    <row r="338" spans="1:20" x14ac:dyDescent="0.25">
      <c r="A338" s="9" t="str">
        <f t="shared" si="24"/>
        <v>4</v>
      </c>
      <c r="B338" s="9" t="str">
        <f t="shared" si="25"/>
        <v>4</v>
      </c>
      <c r="C338" s="9" t="str">
        <f t="shared" si="26"/>
        <v>4</v>
      </c>
      <c r="D338" s="9" t="str">
        <f t="shared" si="27"/>
        <v>4</v>
      </c>
      <c r="E338" s="2" t="s">
        <v>167</v>
      </c>
      <c r="F338" s="2" t="s">
        <v>167</v>
      </c>
      <c r="G338" s="2" t="s">
        <v>167</v>
      </c>
      <c r="H338" s="2" t="s">
        <v>167</v>
      </c>
      <c r="I338" s="2" t="s">
        <v>167</v>
      </c>
      <c r="J338" s="2" t="s">
        <v>167</v>
      </c>
      <c r="K338" s="2" t="s">
        <v>167</v>
      </c>
      <c r="L338" s="2" t="s">
        <v>167</v>
      </c>
      <c r="M338" s="2" t="s">
        <v>167</v>
      </c>
      <c r="N338" s="2" t="s">
        <v>167</v>
      </c>
      <c r="O338" s="2" t="s">
        <v>167</v>
      </c>
      <c r="P338" s="2" t="s">
        <v>167</v>
      </c>
      <c r="Q338" s="2" t="s">
        <v>167</v>
      </c>
      <c r="R338" s="2" t="s">
        <v>167</v>
      </c>
      <c r="S338" s="2" t="s">
        <v>167</v>
      </c>
      <c r="T338" s="2" t="s">
        <v>167</v>
      </c>
    </row>
    <row r="339" spans="1:20" x14ac:dyDescent="0.25">
      <c r="A339" s="9" t="str">
        <f t="shared" si="24"/>
        <v>4</v>
      </c>
      <c r="B339" s="9" t="str">
        <f t="shared" si="25"/>
        <v>4</v>
      </c>
      <c r="C339" s="9" t="str">
        <f t="shared" si="26"/>
        <v>4</v>
      </c>
      <c r="D339" s="9" t="str">
        <f t="shared" si="27"/>
        <v>4</v>
      </c>
      <c r="E339" s="2" t="s">
        <v>167</v>
      </c>
      <c r="F339" s="2" t="s">
        <v>167</v>
      </c>
      <c r="G339" s="2" t="s">
        <v>167</v>
      </c>
      <c r="H339" s="2" t="s">
        <v>167</v>
      </c>
      <c r="I339" s="2" t="s">
        <v>167</v>
      </c>
      <c r="J339" s="2" t="s">
        <v>167</v>
      </c>
      <c r="K339" s="2" t="s">
        <v>167</v>
      </c>
      <c r="L339" s="2" t="s">
        <v>167</v>
      </c>
      <c r="M339" s="2" t="s">
        <v>167</v>
      </c>
      <c r="N339" s="2" t="s">
        <v>167</v>
      </c>
      <c r="O339" s="2" t="s">
        <v>167</v>
      </c>
      <c r="P339" s="2" t="s">
        <v>167</v>
      </c>
      <c r="Q339" s="2" t="s">
        <v>167</v>
      </c>
      <c r="R339" s="2" t="s">
        <v>167</v>
      </c>
      <c r="S339" s="2" t="s">
        <v>167</v>
      </c>
      <c r="T339" s="2" t="s">
        <v>167</v>
      </c>
    </row>
    <row r="340" spans="1:20" x14ac:dyDescent="0.25">
      <c r="A340" s="9" t="str">
        <f t="shared" si="24"/>
        <v>4</v>
      </c>
      <c r="B340" s="9" t="str">
        <f t="shared" si="25"/>
        <v>4</v>
      </c>
      <c r="C340" s="9" t="str">
        <f t="shared" si="26"/>
        <v>4</v>
      </c>
      <c r="D340" s="9" t="str">
        <f t="shared" si="27"/>
        <v>4</v>
      </c>
      <c r="E340" s="2" t="s">
        <v>167</v>
      </c>
      <c r="F340" s="2" t="s">
        <v>167</v>
      </c>
      <c r="G340" s="2" t="s">
        <v>167</v>
      </c>
      <c r="H340" s="2" t="s">
        <v>167</v>
      </c>
      <c r="I340" s="2" t="s">
        <v>167</v>
      </c>
      <c r="J340" s="2" t="s">
        <v>167</v>
      </c>
      <c r="K340" s="2" t="s">
        <v>167</v>
      </c>
      <c r="L340" s="2" t="s">
        <v>167</v>
      </c>
      <c r="M340" s="2" t="s">
        <v>167</v>
      </c>
      <c r="N340" s="2" t="s">
        <v>167</v>
      </c>
      <c r="O340" s="2" t="s">
        <v>167</v>
      </c>
      <c r="P340" s="2" t="s">
        <v>167</v>
      </c>
      <c r="Q340" s="2" t="s">
        <v>167</v>
      </c>
      <c r="R340" s="2" t="s">
        <v>167</v>
      </c>
      <c r="S340" s="2" t="s">
        <v>167</v>
      </c>
      <c r="T340" s="2" t="s">
        <v>167</v>
      </c>
    </row>
    <row r="341" spans="1:20" x14ac:dyDescent="0.25">
      <c r="A341" s="9" t="str">
        <f t="shared" si="24"/>
        <v>4</v>
      </c>
      <c r="B341" s="9" t="str">
        <f t="shared" si="25"/>
        <v>4</v>
      </c>
      <c r="C341" s="9" t="str">
        <f t="shared" si="26"/>
        <v>4</v>
      </c>
      <c r="D341" s="9" t="str">
        <f t="shared" si="27"/>
        <v>4</v>
      </c>
      <c r="E341" s="2" t="s">
        <v>167</v>
      </c>
      <c r="F341" s="2" t="s">
        <v>167</v>
      </c>
      <c r="G341" s="2" t="s">
        <v>167</v>
      </c>
      <c r="H341" s="2" t="s">
        <v>167</v>
      </c>
      <c r="I341" s="2" t="s">
        <v>167</v>
      </c>
      <c r="J341" s="2" t="s">
        <v>167</v>
      </c>
      <c r="K341" s="2" t="s">
        <v>167</v>
      </c>
      <c r="L341" s="2" t="s">
        <v>167</v>
      </c>
      <c r="M341" s="2" t="s">
        <v>167</v>
      </c>
      <c r="N341" s="2" t="s">
        <v>167</v>
      </c>
      <c r="O341" s="2" t="s">
        <v>167</v>
      </c>
      <c r="P341" s="2" t="s">
        <v>167</v>
      </c>
      <c r="Q341" s="2" t="s">
        <v>167</v>
      </c>
      <c r="R341" s="2" t="s">
        <v>167</v>
      </c>
      <c r="S341" s="2" t="s">
        <v>167</v>
      </c>
      <c r="T341" s="2" t="s">
        <v>167</v>
      </c>
    </row>
    <row r="342" spans="1:20" x14ac:dyDescent="0.25">
      <c r="A342" s="9" t="str">
        <f t="shared" si="24"/>
        <v>4</v>
      </c>
      <c r="B342" s="9" t="str">
        <f t="shared" si="25"/>
        <v>4</v>
      </c>
      <c r="C342" s="9" t="str">
        <f t="shared" si="26"/>
        <v>4</v>
      </c>
      <c r="D342" s="9" t="str">
        <f t="shared" si="27"/>
        <v>4</v>
      </c>
      <c r="E342" s="2" t="s">
        <v>167</v>
      </c>
      <c r="F342" s="2" t="s">
        <v>167</v>
      </c>
      <c r="G342" s="2" t="s">
        <v>167</v>
      </c>
      <c r="H342" s="2" t="s">
        <v>167</v>
      </c>
      <c r="I342" s="2" t="s">
        <v>167</v>
      </c>
      <c r="J342" s="2" t="s">
        <v>167</v>
      </c>
      <c r="K342" s="2" t="s">
        <v>167</v>
      </c>
      <c r="L342" s="2" t="s">
        <v>167</v>
      </c>
      <c r="M342" s="2" t="s">
        <v>167</v>
      </c>
      <c r="N342" s="2" t="s">
        <v>167</v>
      </c>
      <c r="O342" s="2" t="s">
        <v>167</v>
      </c>
      <c r="P342" s="2" t="s">
        <v>167</v>
      </c>
      <c r="Q342" s="2" t="s">
        <v>167</v>
      </c>
      <c r="R342" s="2" t="s">
        <v>167</v>
      </c>
      <c r="S342" s="2" t="s">
        <v>167</v>
      </c>
      <c r="T342" s="2" t="s">
        <v>167</v>
      </c>
    </row>
    <row r="343" spans="1:20" x14ac:dyDescent="0.25">
      <c r="A343" s="9" t="str">
        <f t="shared" si="24"/>
        <v>4</v>
      </c>
      <c r="B343" s="9" t="str">
        <f t="shared" si="25"/>
        <v>4</v>
      </c>
      <c r="C343" s="9" t="str">
        <f t="shared" si="26"/>
        <v>4</v>
      </c>
      <c r="D343" s="9" t="str">
        <f t="shared" si="27"/>
        <v>4</v>
      </c>
      <c r="E343" s="2" t="s">
        <v>167</v>
      </c>
      <c r="F343" s="2" t="s">
        <v>167</v>
      </c>
      <c r="G343" s="2" t="s">
        <v>167</v>
      </c>
      <c r="H343" s="2" t="s">
        <v>167</v>
      </c>
      <c r="I343" s="2" t="s">
        <v>167</v>
      </c>
      <c r="J343" s="2" t="s">
        <v>167</v>
      </c>
      <c r="K343" s="2" t="s">
        <v>167</v>
      </c>
      <c r="L343" s="2" t="s">
        <v>167</v>
      </c>
      <c r="M343" s="2" t="s">
        <v>167</v>
      </c>
      <c r="N343" s="2" t="s">
        <v>167</v>
      </c>
      <c r="O343" s="2" t="s">
        <v>167</v>
      </c>
      <c r="P343" s="2" t="s">
        <v>167</v>
      </c>
      <c r="Q343" s="2" t="s">
        <v>167</v>
      </c>
      <c r="R343" s="2" t="s">
        <v>167</v>
      </c>
      <c r="S343" s="2" t="s">
        <v>167</v>
      </c>
      <c r="T343" s="2" t="s">
        <v>167</v>
      </c>
    </row>
    <row r="344" spans="1:20" x14ac:dyDescent="0.25">
      <c r="A344" s="9" t="str">
        <f t="shared" si="24"/>
        <v>4</v>
      </c>
      <c r="B344" s="9" t="str">
        <f t="shared" si="25"/>
        <v>4</v>
      </c>
      <c r="C344" s="9" t="str">
        <f t="shared" si="26"/>
        <v>4</v>
      </c>
      <c r="D344" s="9" t="str">
        <f t="shared" si="27"/>
        <v>4</v>
      </c>
      <c r="E344" s="2" t="s">
        <v>167</v>
      </c>
      <c r="F344" s="2" t="s">
        <v>167</v>
      </c>
      <c r="G344" s="2" t="s">
        <v>167</v>
      </c>
      <c r="H344" s="2" t="s">
        <v>167</v>
      </c>
      <c r="I344" s="2" t="s">
        <v>167</v>
      </c>
      <c r="J344" s="2" t="s">
        <v>167</v>
      </c>
      <c r="K344" s="2" t="s">
        <v>167</v>
      </c>
      <c r="L344" s="2" t="s">
        <v>167</v>
      </c>
      <c r="M344" s="2" t="s">
        <v>167</v>
      </c>
      <c r="N344" s="2" t="s">
        <v>167</v>
      </c>
      <c r="O344" s="2" t="s">
        <v>167</v>
      </c>
      <c r="P344" s="2" t="s">
        <v>167</v>
      </c>
      <c r="Q344" s="2" t="s">
        <v>167</v>
      </c>
      <c r="R344" s="2" t="s">
        <v>167</v>
      </c>
      <c r="S344" s="2" t="s">
        <v>167</v>
      </c>
      <c r="T344" s="2" t="s">
        <v>167</v>
      </c>
    </row>
    <row r="345" spans="1:20" x14ac:dyDescent="0.25">
      <c r="A345" s="9" t="str">
        <f t="shared" si="24"/>
        <v>4</v>
      </c>
      <c r="B345" s="9" t="str">
        <f t="shared" si="25"/>
        <v>4</v>
      </c>
      <c r="C345" s="9" t="str">
        <f t="shared" si="26"/>
        <v>4</v>
      </c>
      <c r="D345" s="9" t="str">
        <f t="shared" si="27"/>
        <v>4</v>
      </c>
      <c r="E345" s="2" t="s">
        <v>167</v>
      </c>
      <c r="F345" s="2" t="s">
        <v>167</v>
      </c>
      <c r="G345" s="2" t="s">
        <v>167</v>
      </c>
      <c r="H345" s="2" t="s">
        <v>167</v>
      </c>
      <c r="I345" s="2" t="s">
        <v>167</v>
      </c>
      <c r="J345" s="2" t="s">
        <v>167</v>
      </c>
      <c r="K345" s="2" t="s">
        <v>167</v>
      </c>
      <c r="L345" s="2" t="s">
        <v>167</v>
      </c>
      <c r="M345" s="2" t="s">
        <v>167</v>
      </c>
      <c r="N345" s="2" t="s">
        <v>167</v>
      </c>
      <c r="O345" s="2" t="s">
        <v>167</v>
      </c>
      <c r="P345" s="2" t="s">
        <v>167</v>
      </c>
      <c r="Q345" s="2" t="s">
        <v>167</v>
      </c>
      <c r="R345" s="2" t="s">
        <v>167</v>
      </c>
      <c r="S345" s="2" t="s">
        <v>167</v>
      </c>
      <c r="T345" s="2" t="s">
        <v>167</v>
      </c>
    </row>
    <row r="346" spans="1:20" x14ac:dyDescent="0.25">
      <c r="A346" s="9" t="str">
        <f t="shared" si="24"/>
        <v>4</v>
      </c>
      <c r="B346" s="9" t="str">
        <f t="shared" si="25"/>
        <v>4</v>
      </c>
      <c r="C346" s="9" t="str">
        <f t="shared" si="26"/>
        <v>4</v>
      </c>
      <c r="D346" s="9" t="str">
        <f t="shared" si="27"/>
        <v>4</v>
      </c>
      <c r="E346" s="2" t="s">
        <v>167</v>
      </c>
      <c r="F346" s="2" t="s">
        <v>167</v>
      </c>
      <c r="G346" s="2" t="s">
        <v>167</v>
      </c>
      <c r="H346" s="2" t="s">
        <v>167</v>
      </c>
      <c r="I346" s="2" t="s">
        <v>167</v>
      </c>
      <c r="J346" s="2" t="s">
        <v>167</v>
      </c>
      <c r="K346" s="2" t="s">
        <v>167</v>
      </c>
      <c r="L346" s="2" t="s">
        <v>167</v>
      </c>
      <c r="M346" s="2" t="s">
        <v>167</v>
      </c>
      <c r="N346" s="2" t="s">
        <v>167</v>
      </c>
      <c r="O346" s="2" t="s">
        <v>167</v>
      </c>
      <c r="P346" s="2" t="s">
        <v>167</v>
      </c>
      <c r="Q346" s="2" t="s">
        <v>167</v>
      </c>
      <c r="R346" s="2" t="s">
        <v>167</v>
      </c>
      <c r="S346" s="2" t="s">
        <v>167</v>
      </c>
      <c r="T346" s="2" t="s">
        <v>167</v>
      </c>
    </row>
    <row r="347" spans="1:20" x14ac:dyDescent="0.25">
      <c r="A347" s="9" t="str">
        <f t="shared" si="24"/>
        <v>4</v>
      </c>
      <c r="B347" s="9" t="str">
        <f t="shared" si="25"/>
        <v>4</v>
      </c>
      <c r="C347" s="9" t="str">
        <f t="shared" si="26"/>
        <v>4</v>
      </c>
      <c r="D347" s="9" t="str">
        <f t="shared" si="27"/>
        <v>4</v>
      </c>
      <c r="E347" s="2" t="s">
        <v>167</v>
      </c>
      <c r="F347" s="2" t="s">
        <v>167</v>
      </c>
      <c r="G347" s="2" t="s">
        <v>167</v>
      </c>
      <c r="H347" s="2" t="s">
        <v>167</v>
      </c>
      <c r="I347" s="2" t="s">
        <v>167</v>
      </c>
      <c r="J347" s="2" t="s">
        <v>167</v>
      </c>
      <c r="K347" s="2" t="s">
        <v>167</v>
      </c>
      <c r="L347" s="2" t="s">
        <v>167</v>
      </c>
      <c r="M347" s="2" t="s">
        <v>167</v>
      </c>
      <c r="N347" s="2" t="s">
        <v>167</v>
      </c>
      <c r="O347" s="2" t="s">
        <v>167</v>
      </c>
      <c r="P347" s="2" t="s">
        <v>167</v>
      </c>
      <c r="Q347" s="2" t="s">
        <v>167</v>
      </c>
      <c r="R347" s="2" t="s">
        <v>167</v>
      </c>
      <c r="S347" s="2" t="s">
        <v>167</v>
      </c>
      <c r="T347" s="2" t="s">
        <v>167</v>
      </c>
    </row>
    <row r="348" spans="1:20" x14ac:dyDescent="0.25">
      <c r="A348" s="9" t="str">
        <f t="shared" si="24"/>
        <v>4</v>
      </c>
      <c r="B348" s="9" t="str">
        <f t="shared" si="25"/>
        <v>4</v>
      </c>
      <c r="C348" s="9" t="str">
        <f t="shared" si="26"/>
        <v>4</v>
      </c>
      <c r="D348" s="9" t="str">
        <f t="shared" si="27"/>
        <v>4</v>
      </c>
      <c r="E348" s="2" t="s">
        <v>167</v>
      </c>
      <c r="F348" s="2" t="s">
        <v>167</v>
      </c>
      <c r="G348" s="2" t="s">
        <v>167</v>
      </c>
      <c r="H348" s="2" t="s">
        <v>167</v>
      </c>
      <c r="I348" s="2" t="s">
        <v>167</v>
      </c>
      <c r="J348" s="2" t="s">
        <v>167</v>
      </c>
      <c r="K348" s="2" t="s">
        <v>167</v>
      </c>
      <c r="L348" s="2" t="s">
        <v>167</v>
      </c>
      <c r="M348" s="2" t="s">
        <v>167</v>
      </c>
      <c r="N348" s="2" t="s">
        <v>167</v>
      </c>
      <c r="O348" s="2" t="s">
        <v>167</v>
      </c>
      <c r="P348" s="2" t="s">
        <v>167</v>
      </c>
      <c r="Q348" s="2" t="s">
        <v>167</v>
      </c>
      <c r="R348" s="2" t="s">
        <v>167</v>
      </c>
      <c r="S348" s="2" t="s">
        <v>167</v>
      </c>
      <c r="T348" s="2" t="s">
        <v>167</v>
      </c>
    </row>
    <row r="349" spans="1:20" x14ac:dyDescent="0.25">
      <c r="A349" s="9" t="str">
        <f t="shared" si="24"/>
        <v>4</v>
      </c>
      <c r="B349" s="9" t="str">
        <f t="shared" si="25"/>
        <v>4</v>
      </c>
      <c r="C349" s="9" t="str">
        <f t="shared" si="26"/>
        <v>4</v>
      </c>
      <c r="D349" s="9" t="str">
        <f t="shared" si="27"/>
        <v>4</v>
      </c>
      <c r="E349" s="2" t="s">
        <v>167</v>
      </c>
      <c r="F349" s="2" t="s">
        <v>167</v>
      </c>
      <c r="G349" s="2" t="s">
        <v>167</v>
      </c>
      <c r="H349" s="2" t="s">
        <v>167</v>
      </c>
      <c r="I349" s="2" t="s">
        <v>167</v>
      </c>
      <c r="J349" s="2" t="s">
        <v>167</v>
      </c>
      <c r="K349" s="2" t="s">
        <v>167</v>
      </c>
      <c r="L349" s="2" t="s">
        <v>167</v>
      </c>
      <c r="M349" s="2" t="s">
        <v>167</v>
      </c>
      <c r="N349" s="2" t="s">
        <v>167</v>
      </c>
      <c r="O349" s="2" t="s">
        <v>167</v>
      </c>
      <c r="P349" s="2" t="s">
        <v>167</v>
      </c>
      <c r="Q349" s="2" t="s">
        <v>167</v>
      </c>
      <c r="R349" s="2" t="s">
        <v>167</v>
      </c>
      <c r="S349" s="2" t="s">
        <v>167</v>
      </c>
      <c r="T349" s="2" t="s">
        <v>167</v>
      </c>
    </row>
    <row r="350" spans="1:20" x14ac:dyDescent="0.25">
      <c r="A350" s="9" t="str">
        <f t="shared" si="24"/>
        <v>4</v>
      </c>
      <c r="B350" s="9" t="str">
        <f t="shared" si="25"/>
        <v>4</v>
      </c>
      <c r="C350" s="9" t="str">
        <f t="shared" si="26"/>
        <v>4</v>
      </c>
      <c r="D350" s="9" t="str">
        <f t="shared" si="27"/>
        <v>4</v>
      </c>
      <c r="E350" s="2" t="s">
        <v>167</v>
      </c>
      <c r="F350" s="2" t="s">
        <v>167</v>
      </c>
      <c r="G350" s="2" t="s">
        <v>167</v>
      </c>
      <c r="H350" s="2" t="s">
        <v>167</v>
      </c>
      <c r="I350" s="2" t="s">
        <v>167</v>
      </c>
      <c r="J350" s="2" t="s">
        <v>167</v>
      </c>
      <c r="K350" s="2" t="s">
        <v>167</v>
      </c>
      <c r="L350" s="2" t="s">
        <v>167</v>
      </c>
      <c r="M350" s="2" t="s">
        <v>167</v>
      </c>
      <c r="N350" s="2" t="s">
        <v>167</v>
      </c>
      <c r="O350" s="2" t="s">
        <v>167</v>
      </c>
      <c r="P350" s="2" t="s">
        <v>167</v>
      </c>
      <c r="Q350" s="2" t="s">
        <v>167</v>
      </c>
      <c r="R350" s="2" t="s">
        <v>167</v>
      </c>
      <c r="S350" s="2" t="s">
        <v>167</v>
      </c>
      <c r="T350" s="2" t="s">
        <v>167</v>
      </c>
    </row>
    <row r="351" spans="1:20" x14ac:dyDescent="0.25">
      <c r="A351" s="9" t="str">
        <f t="shared" si="24"/>
        <v>4</v>
      </c>
      <c r="B351" s="9" t="str">
        <f t="shared" si="25"/>
        <v>4</v>
      </c>
      <c r="C351" s="9" t="str">
        <f t="shared" si="26"/>
        <v>4</v>
      </c>
      <c r="D351" s="9" t="str">
        <f t="shared" si="27"/>
        <v>4</v>
      </c>
      <c r="E351" s="2" t="s">
        <v>167</v>
      </c>
      <c r="F351" s="2" t="s">
        <v>167</v>
      </c>
      <c r="G351" s="2" t="s">
        <v>167</v>
      </c>
      <c r="H351" s="2" t="s">
        <v>167</v>
      </c>
      <c r="I351" s="2" t="s">
        <v>167</v>
      </c>
      <c r="J351" s="2" t="s">
        <v>167</v>
      </c>
      <c r="K351" s="2" t="s">
        <v>167</v>
      </c>
      <c r="L351" s="2" t="s">
        <v>167</v>
      </c>
      <c r="M351" s="2" t="s">
        <v>167</v>
      </c>
      <c r="N351" s="2" t="s">
        <v>167</v>
      </c>
      <c r="O351" s="2" t="s">
        <v>167</v>
      </c>
      <c r="P351" s="2" t="s">
        <v>167</v>
      </c>
      <c r="Q351" s="2" t="s">
        <v>167</v>
      </c>
      <c r="R351" s="2" t="s">
        <v>167</v>
      </c>
      <c r="S351" s="2" t="s">
        <v>167</v>
      </c>
      <c r="T351" s="2" t="s">
        <v>167</v>
      </c>
    </row>
    <row r="352" spans="1:20" x14ac:dyDescent="0.25">
      <c r="A352" s="9" t="str">
        <f t="shared" si="24"/>
        <v>4</v>
      </c>
      <c r="B352" s="9" t="str">
        <f t="shared" si="25"/>
        <v>4</v>
      </c>
      <c r="C352" s="9" t="str">
        <f t="shared" si="26"/>
        <v>4</v>
      </c>
      <c r="D352" s="9" t="str">
        <f t="shared" si="27"/>
        <v>4</v>
      </c>
      <c r="E352" s="2" t="s">
        <v>167</v>
      </c>
      <c r="F352" s="2" t="s">
        <v>167</v>
      </c>
      <c r="G352" s="2" t="s">
        <v>167</v>
      </c>
      <c r="H352" s="2" t="s">
        <v>167</v>
      </c>
      <c r="I352" s="2" t="s">
        <v>167</v>
      </c>
      <c r="J352" s="2" t="s">
        <v>167</v>
      </c>
      <c r="K352" s="2" t="s">
        <v>167</v>
      </c>
      <c r="L352" s="2" t="s">
        <v>167</v>
      </c>
      <c r="M352" s="2" t="s">
        <v>167</v>
      </c>
      <c r="N352" s="2" t="s">
        <v>167</v>
      </c>
      <c r="O352" s="2" t="s">
        <v>167</v>
      </c>
      <c r="P352" s="2" t="s">
        <v>167</v>
      </c>
      <c r="Q352" s="2" t="s">
        <v>167</v>
      </c>
      <c r="R352" s="2" t="s">
        <v>167</v>
      </c>
      <c r="S352" s="2" t="s">
        <v>167</v>
      </c>
      <c r="T352" s="2" t="s">
        <v>167</v>
      </c>
    </row>
    <row r="353" spans="1:20" x14ac:dyDescent="0.25">
      <c r="A353" s="9" t="str">
        <f t="shared" si="24"/>
        <v>4</v>
      </c>
      <c r="B353" s="9" t="str">
        <f t="shared" si="25"/>
        <v>4</v>
      </c>
      <c r="C353" s="9" t="str">
        <f t="shared" si="26"/>
        <v>4</v>
      </c>
      <c r="D353" s="9" t="str">
        <f t="shared" si="27"/>
        <v>4</v>
      </c>
      <c r="E353" s="2" t="s">
        <v>167</v>
      </c>
      <c r="F353" s="2" t="s">
        <v>167</v>
      </c>
      <c r="G353" s="2" t="s">
        <v>167</v>
      </c>
      <c r="H353" s="2" t="s">
        <v>167</v>
      </c>
      <c r="I353" s="2" t="s">
        <v>167</v>
      </c>
      <c r="J353" s="2" t="s">
        <v>167</v>
      </c>
      <c r="K353" s="2" t="s">
        <v>167</v>
      </c>
      <c r="L353" s="2" t="s">
        <v>167</v>
      </c>
      <c r="M353" s="2" t="s">
        <v>167</v>
      </c>
      <c r="N353" s="2" t="s">
        <v>167</v>
      </c>
      <c r="O353" s="2" t="s">
        <v>167</v>
      </c>
      <c r="P353" s="2" t="s">
        <v>167</v>
      </c>
      <c r="Q353" s="2" t="s">
        <v>167</v>
      </c>
      <c r="R353" s="2" t="s">
        <v>167</v>
      </c>
      <c r="S353" s="2" t="s">
        <v>167</v>
      </c>
      <c r="T353" s="2" t="s">
        <v>167</v>
      </c>
    </row>
    <row r="354" spans="1:20" x14ac:dyDescent="0.25">
      <c r="A354" s="9" t="str">
        <f t="shared" si="24"/>
        <v>4</v>
      </c>
      <c r="B354" s="9" t="str">
        <f t="shared" si="25"/>
        <v>4</v>
      </c>
      <c r="C354" s="9" t="str">
        <f t="shared" si="26"/>
        <v>4</v>
      </c>
      <c r="D354" s="9" t="str">
        <f t="shared" si="27"/>
        <v>4</v>
      </c>
      <c r="E354" s="2" t="s">
        <v>167</v>
      </c>
      <c r="F354" s="2" t="s">
        <v>167</v>
      </c>
      <c r="G354" s="2" t="s">
        <v>167</v>
      </c>
      <c r="H354" s="2" t="s">
        <v>167</v>
      </c>
      <c r="I354" s="2" t="s">
        <v>167</v>
      </c>
      <c r="J354" s="2" t="s">
        <v>167</v>
      </c>
      <c r="K354" s="2" t="s">
        <v>167</v>
      </c>
      <c r="L354" s="2" t="s">
        <v>167</v>
      </c>
      <c r="M354" s="2" t="s">
        <v>167</v>
      </c>
      <c r="N354" s="2" t="s">
        <v>167</v>
      </c>
      <c r="O354" s="2" t="s">
        <v>167</v>
      </c>
      <c r="P354" s="2" t="s">
        <v>167</v>
      </c>
      <c r="Q354" s="2" t="s">
        <v>167</v>
      </c>
      <c r="R354" s="2" t="s">
        <v>167</v>
      </c>
      <c r="S354" s="2" t="s">
        <v>167</v>
      </c>
      <c r="T354" s="2" t="s">
        <v>167</v>
      </c>
    </row>
    <row r="355" spans="1:20" x14ac:dyDescent="0.25">
      <c r="A355" s="9" t="str">
        <f t="shared" si="24"/>
        <v>4</v>
      </c>
      <c r="B355" s="9" t="str">
        <f t="shared" si="25"/>
        <v>4</v>
      </c>
      <c r="C355" s="9" t="str">
        <f t="shared" si="26"/>
        <v>4</v>
      </c>
      <c r="D355" s="9" t="str">
        <f t="shared" si="27"/>
        <v>4</v>
      </c>
      <c r="E355" s="2" t="s">
        <v>167</v>
      </c>
      <c r="F355" s="2" t="s">
        <v>167</v>
      </c>
      <c r="G355" s="2" t="s">
        <v>167</v>
      </c>
      <c r="H355" s="2" t="s">
        <v>167</v>
      </c>
      <c r="I355" s="2" t="s">
        <v>167</v>
      </c>
      <c r="J355" s="2" t="s">
        <v>167</v>
      </c>
      <c r="K355" s="2" t="s">
        <v>167</v>
      </c>
      <c r="L355" s="2" t="s">
        <v>167</v>
      </c>
      <c r="M355" s="2" t="s">
        <v>167</v>
      </c>
      <c r="N355" s="2" t="s">
        <v>167</v>
      </c>
      <c r="O355" s="2" t="s">
        <v>167</v>
      </c>
      <c r="P355" s="2" t="s">
        <v>167</v>
      </c>
      <c r="Q355" s="2" t="s">
        <v>167</v>
      </c>
      <c r="R355" s="2" t="s">
        <v>167</v>
      </c>
      <c r="S355" s="2" t="s">
        <v>167</v>
      </c>
      <c r="T355" s="2" t="s">
        <v>167</v>
      </c>
    </row>
    <row r="356" spans="1:20" x14ac:dyDescent="0.25">
      <c r="A356" s="9" t="str">
        <f t="shared" si="24"/>
        <v>4</v>
      </c>
      <c r="B356" s="9" t="str">
        <f t="shared" si="25"/>
        <v>4</v>
      </c>
      <c r="C356" s="9" t="str">
        <f t="shared" si="26"/>
        <v>4</v>
      </c>
      <c r="D356" s="9" t="str">
        <f t="shared" si="27"/>
        <v>4</v>
      </c>
      <c r="E356" s="2" t="s">
        <v>167</v>
      </c>
      <c r="F356" s="2" t="s">
        <v>167</v>
      </c>
      <c r="G356" s="2" t="s">
        <v>167</v>
      </c>
      <c r="H356" s="2" t="s">
        <v>167</v>
      </c>
      <c r="I356" s="2" t="s">
        <v>167</v>
      </c>
      <c r="J356" s="2" t="s">
        <v>167</v>
      </c>
      <c r="K356" s="2" t="s">
        <v>167</v>
      </c>
      <c r="L356" s="2" t="s">
        <v>167</v>
      </c>
      <c r="M356" s="2" t="s">
        <v>167</v>
      </c>
      <c r="N356" s="2" t="s">
        <v>167</v>
      </c>
      <c r="O356" s="2" t="s">
        <v>167</v>
      </c>
      <c r="P356" s="2" t="s">
        <v>167</v>
      </c>
      <c r="Q356" s="2" t="s">
        <v>167</v>
      </c>
      <c r="R356" s="2" t="s">
        <v>167</v>
      </c>
      <c r="S356" s="2" t="s">
        <v>167</v>
      </c>
      <c r="T356" s="2" t="s">
        <v>167</v>
      </c>
    </row>
    <row r="357" spans="1:20" x14ac:dyDescent="0.25">
      <c r="A357" s="9" t="str">
        <f t="shared" si="24"/>
        <v>4</v>
      </c>
      <c r="B357" s="9" t="str">
        <f t="shared" si="25"/>
        <v>4</v>
      </c>
      <c r="C357" s="9" t="str">
        <f t="shared" si="26"/>
        <v>4</v>
      </c>
      <c r="D357" s="9" t="str">
        <f t="shared" si="27"/>
        <v>4</v>
      </c>
      <c r="E357" s="2" t="s">
        <v>167</v>
      </c>
      <c r="F357" s="2" t="s">
        <v>167</v>
      </c>
      <c r="G357" s="2" t="s">
        <v>167</v>
      </c>
      <c r="H357" s="2" t="s">
        <v>167</v>
      </c>
      <c r="I357" s="2" t="s">
        <v>167</v>
      </c>
      <c r="J357" s="2" t="s">
        <v>167</v>
      </c>
      <c r="K357" s="2" t="s">
        <v>167</v>
      </c>
      <c r="L357" s="2" t="s">
        <v>167</v>
      </c>
      <c r="M357" s="2" t="s">
        <v>167</v>
      </c>
      <c r="N357" s="2" t="s">
        <v>167</v>
      </c>
      <c r="O357" s="2" t="s">
        <v>167</v>
      </c>
      <c r="P357" s="2" t="s">
        <v>167</v>
      </c>
      <c r="Q357" s="2" t="s">
        <v>167</v>
      </c>
      <c r="R357" s="2" t="s">
        <v>167</v>
      </c>
      <c r="S357" s="2" t="s">
        <v>167</v>
      </c>
      <c r="T357" s="2" t="s">
        <v>167</v>
      </c>
    </row>
    <row r="358" spans="1:20" x14ac:dyDescent="0.25">
      <c r="A358" s="9" t="str">
        <f t="shared" si="24"/>
        <v>4</v>
      </c>
      <c r="B358" s="9" t="str">
        <f t="shared" si="25"/>
        <v>4</v>
      </c>
      <c r="C358" s="9" t="str">
        <f t="shared" si="26"/>
        <v>4</v>
      </c>
      <c r="D358" s="9" t="str">
        <f t="shared" si="27"/>
        <v>4</v>
      </c>
      <c r="E358" s="2" t="s">
        <v>167</v>
      </c>
      <c r="F358" s="2" t="s">
        <v>167</v>
      </c>
      <c r="G358" s="2" t="s">
        <v>167</v>
      </c>
      <c r="H358" s="2" t="s">
        <v>167</v>
      </c>
      <c r="I358" s="2" t="s">
        <v>167</v>
      </c>
      <c r="J358" s="2" t="s">
        <v>167</v>
      </c>
      <c r="K358" s="2" t="s">
        <v>167</v>
      </c>
      <c r="L358" s="2" t="s">
        <v>167</v>
      </c>
      <c r="M358" s="2" t="s">
        <v>167</v>
      </c>
      <c r="N358" s="2" t="s">
        <v>167</v>
      </c>
      <c r="O358" s="2" t="s">
        <v>167</v>
      </c>
      <c r="P358" s="2" t="s">
        <v>167</v>
      </c>
      <c r="Q358" s="2" t="s">
        <v>167</v>
      </c>
      <c r="R358" s="2" t="s">
        <v>167</v>
      </c>
      <c r="S358" s="2" t="s">
        <v>167</v>
      </c>
      <c r="T358" s="2" t="s">
        <v>167</v>
      </c>
    </row>
    <row r="359" spans="1:20" x14ac:dyDescent="0.25">
      <c r="A359" s="9" t="str">
        <f t="shared" si="24"/>
        <v>4</v>
      </c>
      <c r="B359" s="9" t="str">
        <f t="shared" si="25"/>
        <v>4</v>
      </c>
      <c r="C359" s="9" t="str">
        <f t="shared" si="26"/>
        <v>4</v>
      </c>
      <c r="D359" s="9" t="str">
        <f t="shared" si="27"/>
        <v>4</v>
      </c>
      <c r="E359" s="2" t="s">
        <v>167</v>
      </c>
      <c r="F359" s="2" t="s">
        <v>167</v>
      </c>
      <c r="G359" s="2" t="s">
        <v>167</v>
      </c>
      <c r="H359" s="2" t="s">
        <v>167</v>
      </c>
      <c r="I359" s="2" t="s">
        <v>167</v>
      </c>
      <c r="J359" s="2" t="s">
        <v>167</v>
      </c>
      <c r="K359" s="2" t="s">
        <v>167</v>
      </c>
      <c r="L359" s="2" t="s">
        <v>167</v>
      </c>
      <c r="M359" s="2" t="s">
        <v>167</v>
      </c>
      <c r="N359" s="2" t="s">
        <v>167</v>
      </c>
      <c r="O359" s="2" t="s">
        <v>167</v>
      </c>
      <c r="P359" s="2" t="s">
        <v>167</v>
      </c>
      <c r="Q359" s="2" t="s">
        <v>167</v>
      </c>
      <c r="R359" s="2" t="s">
        <v>167</v>
      </c>
      <c r="S359" s="2" t="s">
        <v>167</v>
      </c>
      <c r="T359" s="2" t="s">
        <v>167</v>
      </c>
    </row>
    <row r="360" spans="1:20" x14ac:dyDescent="0.25">
      <c r="A360" s="9" t="str">
        <f t="shared" si="24"/>
        <v>4</v>
      </c>
      <c r="B360" s="9" t="str">
        <f t="shared" si="25"/>
        <v>4</v>
      </c>
      <c r="C360" s="9" t="str">
        <f t="shared" si="26"/>
        <v>4</v>
      </c>
      <c r="D360" s="9" t="str">
        <f t="shared" si="27"/>
        <v>4</v>
      </c>
      <c r="E360" s="2" t="s">
        <v>167</v>
      </c>
      <c r="F360" s="2" t="s">
        <v>167</v>
      </c>
      <c r="G360" s="2" t="s">
        <v>167</v>
      </c>
      <c r="H360" s="2" t="s">
        <v>167</v>
      </c>
      <c r="I360" s="2" t="s">
        <v>167</v>
      </c>
      <c r="J360" s="2" t="s">
        <v>167</v>
      </c>
      <c r="K360" s="2" t="s">
        <v>167</v>
      </c>
      <c r="L360" s="2" t="s">
        <v>167</v>
      </c>
      <c r="M360" s="2" t="s">
        <v>167</v>
      </c>
      <c r="N360" s="2" t="s">
        <v>167</v>
      </c>
      <c r="O360" s="2" t="s">
        <v>167</v>
      </c>
      <c r="P360" s="2" t="s">
        <v>167</v>
      </c>
      <c r="Q360" s="2" t="s">
        <v>167</v>
      </c>
      <c r="R360" s="2" t="s">
        <v>167</v>
      </c>
      <c r="S360" s="2" t="s">
        <v>167</v>
      </c>
      <c r="T360" s="2" t="s">
        <v>167</v>
      </c>
    </row>
    <row r="361" spans="1:20" x14ac:dyDescent="0.25">
      <c r="A361" s="9" t="str">
        <f t="shared" si="24"/>
        <v>4</v>
      </c>
      <c r="B361" s="9" t="str">
        <f t="shared" si="25"/>
        <v>4</v>
      </c>
      <c r="C361" s="9" t="str">
        <f t="shared" si="26"/>
        <v>4</v>
      </c>
      <c r="D361" s="9" t="str">
        <f t="shared" si="27"/>
        <v>4</v>
      </c>
      <c r="E361" s="2" t="s">
        <v>167</v>
      </c>
      <c r="F361" s="2" t="s">
        <v>167</v>
      </c>
      <c r="G361" s="2" t="s">
        <v>167</v>
      </c>
      <c r="H361" s="2" t="s">
        <v>167</v>
      </c>
      <c r="I361" s="2" t="s">
        <v>167</v>
      </c>
      <c r="J361" s="2" t="s">
        <v>167</v>
      </c>
      <c r="K361" s="2" t="s">
        <v>167</v>
      </c>
      <c r="L361" s="2" t="s">
        <v>167</v>
      </c>
      <c r="M361" s="2" t="s">
        <v>167</v>
      </c>
      <c r="N361" s="2" t="s">
        <v>167</v>
      </c>
      <c r="O361" s="2" t="s">
        <v>167</v>
      </c>
      <c r="P361" s="2" t="s">
        <v>167</v>
      </c>
      <c r="Q361" s="2" t="s">
        <v>167</v>
      </c>
      <c r="R361" s="2" t="s">
        <v>167</v>
      </c>
      <c r="S361" s="2" t="s">
        <v>167</v>
      </c>
      <c r="T361" s="2" t="s">
        <v>167</v>
      </c>
    </row>
    <row r="362" spans="1:20" x14ac:dyDescent="0.25">
      <c r="A362" s="9" t="str">
        <f t="shared" si="24"/>
        <v>4</v>
      </c>
      <c r="B362" s="9" t="str">
        <f t="shared" si="25"/>
        <v>4</v>
      </c>
      <c r="C362" s="9" t="str">
        <f t="shared" si="26"/>
        <v>4</v>
      </c>
      <c r="D362" s="9" t="str">
        <f t="shared" si="27"/>
        <v>4</v>
      </c>
      <c r="E362" s="2" t="s">
        <v>167</v>
      </c>
      <c r="F362" s="2" t="s">
        <v>167</v>
      </c>
      <c r="G362" s="2" t="s">
        <v>167</v>
      </c>
      <c r="H362" s="2" t="s">
        <v>167</v>
      </c>
      <c r="I362" s="2" t="s">
        <v>167</v>
      </c>
      <c r="J362" s="2" t="s">
        <v>167</v>
      </c>
      <c r="K362" s="2" t="s">
        <v>167</v>
      </c>
      <c r="L362" s="2" t="s">
        <v>167</v>
      </c>
      <c r="M362" s="2" t="s">
        <v>167</v>
      </c>
      <c r="N362" s="2" t="s">
        <v>167</v>
      </c>
      <c r="O362" s="2" t="s">
        <v>167</v>
      </c>
      <c r="P362" s="2" t="s">
        <v>167</v>
      </c>
      <c r="Q362" s="2" t="s">
        <v>167</v>
      </c>
      <c r="R362" s="2" t="s">
        <v>167</v>
      </c>
      <c r="S362" s="2" t="s">
        <v>167</v>
      </c>
      <c r="T362" s="2" t="s">
        <v>167</v>
      </c>
    </row>
    <row r="363" spans="1:20" x14ac:dyDescent="0.25">
      <c r="A363" s="9" t="str">
        <f t="shared" si="24"/>
        <v>4</v>
      </c>
      <c r="B363" s="9" t="str">
        <f t="shared" si="25"/>
        <v>4</v>
      </c>
      <c r="C363" s="9" t="str">
        <f t="shared" si="26"/>
        <v>4</v>
      </c>
      <c r="D363" s="9" t="str">
        <f t="shared" si="27"/>
        <v>4</v>
      </c>
      <c r="E363" s="2" t="s">
        <v>167</v>
      </c>
      <c r="F363" s="2" t="s">
        <v>167</v>
      </c>
      <c r="G363" s="2" t="s">
        <v>167</v>
      </c>
      <c r="H363" s="2" t="s">
        <v>167</v>
      </c>
      <c r="I363" s="2" t="s">
        <v>167</v>
      </c>
      <c r="J363" s="2" t="s">
        <v>167</v>
      </c>
      <c r="K363" s="2" t="s">
        <v>167</v>
      </c>
      <c r="L363" s="2" t="s">
        <v>167</v>
      </c>
      <c r="M363" s="2" t="s">
        <v>167</v>
      </c>
      <c r="N363" s="2" t="s">
        <v>167</v>
      </c>
      <c r="O363" s="2" t="s">
        <v>167</v>
      </c>
      <c r="P363" s="2" t="s">
        <v>167</v>
      </c>
      <c r="Q363" s="2" t="s">
        <v>167</v>
      </c>
      <c r="R363" s="2" t="s">
        <v>167</v>
      </c>
      <c r="S363" s="2" t="s">
        <v>167</v>
      </c>
      <c r="T363" s="2" t="s">
        <v>167</v>
      </c>
    </row>
    <row r="364" spans="1:20" x14ac:dyDescent="0.25">
      <c r="A364" s="9" t="str">
        <f t="shared" si="24"/>
        <v>4</v>
      </c>
      <c r="B364" s="9" t="str">
        <f t="shared" si="25"/>
        <v>4</v>
      </c>
      <c r="C364" s="9" t="str">
        <f t="shared" si="26"/>
        <v>4</v>
      </c>
      <c r="D364" s="9" t="str">
        <f t="shared" si="27"/>
        <v>4</v>
      </c>
      <c r="E364" s="2" t="s">
        <v>167</v>
      </c>
      <c r="F364" s="2" t="s">
        <v>167</v>
      </c>
      <c r="G364" s="2" t="s">
        <v>167</v>
      </c>
      <c r="H364" s="2" t="s">
        <v>167</v>
      </c>
      <c r="I364" s="2" t="s">
        <v>167</v>
      </c>
      <c r="J364" s="2" t="s">
        <v>167</v>
      </c>
      <c r="K364" s="2" t="s">
        <v>167</v>
      </c>
      <c r="L364" s="2" t="s">
        <v>167</v>
      </c>
      <c r="M364" s="2" t="s">
        <v>167</v>
      </c>
      <c r="N364" s="2" t="s">
        <v>167</v>
      </c>
      <c r="O364" s="2" t="s">
        <v>167</v>
      </c>
      <c r="P364" s="2" t="s">
        <v>167</v>
      </c>
      <c r="Q364" s="2" t="s">
        <v>167</v>
      </c>
      <c r="R364" s="2" t="s">
        <v>167</v>
      </c>
      <c r="S364" s="2" t="s">
        <v>167</v>
      </c>
      <c r="T364" s="2" t="s">
        <v>167</v>
      </c>
    </row>
    <row r="365" spans="1:20" x14ac:dyDescent="0.25">
      <c r="A365" s="9" t="str">
        <f t="shared" si="24"/>
        <v>4</v>
      </c>
      <c r="B365" s="9" t="str">
        <f t="shared" si="25"/>
        <v>4</v>
      </c>
      <c r="C365" s="9" t="str">
        <f t="shared" si="26"/>
        <v>4</v>
      </c>
      <c r="D365" s="9" t="str">
        <f t="shared" si="27"/>
        <v>4</v>
      </c>
      <c r="E365" s="2" t="s">
        <v>167</v>
      </c>
      <c r="F365" s="2" t="s">
        <v>167</v>
      </c>
      <c r="G365" s="2" t="s">
        <v>167</v>
      </c>
      <c r="H365" s="2" t="s">
        <v>167</v>
      </c>
      <c r="I365" s="2" t="s">
        <v>167</v>
      </c>
      <c r="J365" s="2" t="s">
        <v>167</v>
      </c>
      <c r="K365" s="2" t="s">
        <v>167</v>
      </c>
      <c r="L365" s="2" t="s">
        <v>167</v>
      </c>
      <c r="M365" s="2" t="s">
        <v>167</v>
      </c>
      <c r="N365" s="2" t="s">
        <v>167</v>
      </c>
      <c r="O365" s="2" t="s">
        <v>167</v>
      </c>
      <c r="P365" s="2" t="s">
        <v>167</v>
      </c>
      <c r="Q365" s="2" t="s">
        <v>167</v>
      </c>
      <c r="R365" s="2" t="s">
        <v>167</v>
      </c>
      <c r="S365" s="2" t="s">
        <v>167</v>
      </c>
      <c r="T365" s="2" t="s">
        <v>167</v>
      </c>
    </row>
    <row r="366" spans="1:20" x14ac:dyDescent="0.25">
      <c r="A366" s="9" t="str">
        <f t="shared" ref="A366:A400" si="28">CONCATENATE($E$301,Q366)</f>
        <v>4</v>
      </c>
      <c r="B366" s="9" t="str">
        <f t="shared" ref="B366:B400" si="29">CONCATENATE($E$301,H366)</f>
        <v>4</v>
      </c>
      <c r="C366" s="9" t="str">
        <f t="shared" ref="C366:C400" si="30">CONCATENATE($E$301,K366)</f>
        <v>4</v>
      </c>
      <c r="D366" s="9" t="str">
        <f t="shared" ref="D366:D400" si="31">CONCATENATE($E$301,N366)</f>
        <v>4</v>
      </c>
      <c r="E366" s="2" t="s">
        <v>167</v>
      </c>
      <c r="F366" s="2" t="s">
        <v>167</v>
      </c>
      <c r="G366" s="2" t="s">
        <v>167</v>
      </c>
      <c r="H366" s="2" t="s">
        <v>167</v>
      </c>
      <c r="I366" s="2" t="s">
        <v>167</v>
      </c>
      <c r="J366" s="2" t="s">
        <v>167</v>
      </c>
      <c r="K366" s="2" t="s">
        <v>167</v>
      </c>
      <c r="L366" s="2" t="s">
        <v>167</v>
      </c>
      <c r="M366" s="2" t="s">
        <v>167</v>
      </c>
      <c r="N366" s="2" t="s">
        <v>167</v>
      </c>
      <c r="O366" s="2" t="s">
        <v>167</v>
      </c>
      <c r="P366" s="2" t="s">
        <v>167</v>
      </c>
      <c r="Q366" s="2" t="s">
        <v>167</v>
      </c>
      <c r="R366" s="2" t="s">
        <v>167</v>
      </c>
      <c r="S366" s="2" t="s">
        <v>167</v>
      </c>
      <c r="T366" s="2" t="s">
        <v>167</v>
      </c>
    </row>
    <row r="367" spans="1:20" x14ac:dyDescent="0.25">
      <c r="A367" s="9" t="str">
        <f t="shared" si="28"/>
        <v>4</v>
      </c>
      <c r="B367" s="9" t="str">
        <f t="shared" si="29"/>
        <v>4</v>
      </c>
      <c r="C367" s="9" t="str">
        <f t="shared" si="30"/>
        <v>4</v>
      </c>
      <c r="D367" s="9" t="str">
        <f t="shared" si="31"/>
        <v>4</v>
      </c>
      <c r="E367" s="2" t="s">
        <v>167</v>
      </c>
      <c r="F367" s="2" t="s">
        <v>167</v>
      </c>
      <c r="G367" s="2" t="s">
        <v>167</v>
      </c>
      <c r="H367" s="2" t="s">
        <v>167</v>
      </c>
      <c r="I367" s="2" t="s">
        <v>167</v>
      </c>
      <c r="J367" s="2" t="s">
        <v>167</v>
      </c>
      <c r="K367" s="2" t="s">
        <v>167</v>
      </c>
      <c r="L367" s="2" t="s">
        <v>167</v>
      </c>
      <c r="M367" s="2" t="s">
        <v>167</v>
      </c>
      <c r="N367" s="2" t="s">
        <v>167</v>
      </c>
      <c r="O367" s="2" t="s">
        <v>167</v>
      </c>
      <c r="P367" s="2" t="s">
        <v>167</v>
      </c>
      <c r="Q367" s="2" t="s">
        <v>167</v>
      </c>
      <c r="R367" s="2" t="s">
        <v>167</v>
      </c>
      <c r="S367" s="2" t="s">
        <v>167</v>
      </c>
      <c r="T367" s="2" t="s">
        <v>167</v>
      </c>
    </row>
    <row r="368" spans="1:20" x14ac:dyDescent="0.25">
      <c r="A368" s="9" t="str">
        <f t="shared" si="28"/>
        <v>4</v>
      </c>
      <c r="B368" s="9" t="str">
        <f t="shared" si="29"/>
        <v>4</v>
      </c>
      <c r="C368" s="9" t="str">
        <f t="shared" si="30"/>
        <v>4</v>
      </c>
      <c r="D368" s="9" t="str">
        <f t="shared" si="31"/>
        <v>4</v>
      </c>
      <c r="E368" s="2" t="s">
        <v>167</v>
      </c>
      <c r="F368" s="2" t="s">
        <v>167</v>
      </c>
      <c r="G368" s="2" t="s">
        <v>167</v>
      </c>
      <c r="H368" s="2" t="s">
        <v>167</v>
      </c>
      <c r="I368" s="2" t="s">
        <v>167</v>
      </c>
      <c r="J368" s="2" t="s">
        <v>167</v>
      </c>
      <c r="K368" s="2" t="s">
        <v>167</v>
      </c>
      <c r="L368" s="2" t="s">
        <v>167</v>
      </c>
      <c r="M368" s="2" t="s">
        <v>167</v>
      </c>
      <c r="N368" s="2" t="s">
        <v>167</v>
      </c>
      <c r="O368" s="2" t="s">
        <v>167</v>
      </c>
      <c r="P368" s="2" t="s">
        <v>167</v>
      </c>
      <c r="Q368" s="2" t="s">
        <v>167</v>
      </c>
      <c r="R368" s="2" t="s">
        <v>167</v>
      </c>
      <c r="S368" s="2" t="s">
        <v>167</v>
      </c>
      <c r="T368" s="2" t="s">
        <v>167</v>
      </c>
    </row>
    <row r="369" spans="1:20" x14ac:dyDescent="0.25">
      <c r="A369" s="9" t="str">
        <f t="shared" si="28"/>
        <v>4</v>
      </c>
      <c r="B369" s="9" t="str">
        <f t="shared" si="29"/>
        <v>4</v>
      </c>
      <c r="C369" s="9" t="str">
        <f t="shared" si="30"/>
        <v>4</v>
      </c>
      <c r="D369" s="9" t="str">
        <f t="shared" si="31"/>
        <v>4</v>
      </c>
      <c r="E369" s="2" t="s">
        <v>167</v>
      </c>
      <c r="F369" s="2" t="s">
        <v>167</v>
      </c>
      <c r="G369" s="2" t="s">
        <v>167</v>
      </c>
      <c r="H369" s="2" t="s">
        <v>167</v>
      </c>
      <c r="I369" s="2" t="s">
        <v>167</v>
      </c>
      <c r="J369" s="2" t="s">
        <v>167</v>
      </c>
      <c r="K369" s="2" t="s">
        <v>167</v>
      </c>
      <c r="L369" s="2" t="s">
        <v>167</v>
      </c>
      <c r="M369" s="2" t="s">
        <v>167</v>
      </c>
      <c r="N369" s="2" t="s">
        <v>167</v>
      </c>
      <c r="O369" s="2" t="s">
        <v>167</v>
      </c>
      <c r="P369" s="2" t="s">
        <v>167</v>
      </c>
      <c r="Q369" s="2" t="s">
        <v>167</v>
      </c>
      <c r="R369" s="2" t="s">
        <v>167</v>
      </c>
      <c r="S369" s="2" t="s">
        <v>167</v>
      </c>
      <c r="T369" s="2" t="s">
        <v>167</v>
      </c>
    </row>
    <row r="370" spans="1:20" x14ac:dyDescent="0.25">
      <c r="A370" s="9" t="str">
        <f t="shared" si="28"/>
        <v>4</v>
      </c>
      <c r="B370" s="9" t="str">
        <f t="shared" si="29"/>
        <v>4</v>
      </c>
      <c r="C370" s="9" t="str">
        <f t="shared" si="30"/>
        <v>4</v>
      </c>
      <c r="D370" s="9" t="str">
        <f t="shared" si="31"/>
        <v>4</v>
      </c>
      <c r="E370" s="2" t="s">
        <v>167</v>
      </c>
      <c r="F370" s="2" t="s">
        <v>167</v>
      </c>
      <c r="G370" s="2" t="s">
        <v>167</v>
      </c>
      <c r="H370" s="2" t="s">
        <v>167</v>
      </c>
      <c r="I370" s="2" t="s">
        <v>167</v>
      </c>
      <c r="J370" s="2" t="s">
        <v>167</v>
      </c>
      <c r="K370" s="2" t="s">
        <v>167</v>
      </c>
      <c r="L370" s="2" t="s">
        <v>167</v>
      </c>
      <c r="M370" s="2" t="s">
        <v>167</v>
      </c>
      <c r="N370" s="2" t="s">
        <v>167</v>
      </c>
      <c r="O370" s="2" t="s">
        <v>167</v>
      </c>
      <c r="P370" s="2" t="s">
        <v>167</v>
      </c>
      <c r="Q370" s="2" t="s">
        <v>167</v>
      </c>
      <c r="R370" s="2" t="s">
        <v>167</v>
      </c>
      <c r="S370" s="2" t="s">
        <v>167</v>
      </c>
      <c r="T370" s="2" t="s">
        <v>167</v>
      </c>
    </row>
    <row r="371" spans="1:20" x14ac:dyDescent="0.25">
      <c r="A371" s="9" t="str">
        <f t="shared" si="28"/>
        <v>4</v>
      </c>
      <c r="B371" s="9" t="str">
        <f t="shared" si="29"/>
        <v>4</v>
      </c>
      <c r="C371" s="9" t="str">
        <f t="shared" si="30"/>
        <v>4</v>
      </c>
      <c r="D371" s="9" t="str">
        <f t="shared" si="31"/>
        <v>4</v>
      </c>
      <c r="E371" s="2" t="s">
        <v>167</v>
      </c>
      <c r="F371" s="2" t="s">
        <v>167</v>
      </c>
      <c r="G371" s="2" t="s">
        <v>167</v>
      </c>
      <c r="H371" s="2" t="s">
        <v>167</v>
      </c>
      <c r="I371" s="2" t="s">
        <v>167</v>
      </c>
      <c r="J371" s="2" t="s">
        <v>167</v>
      </c>
      <c r="K371" s="2" t="s">
        <v>167</v>
      </c>
      <c r="L371" s="2" t="s">
        <v>167</v>
      </c>
      <c r="M371" s="2" t="s">
        <v>167</v>
      </c>
      <c r="N371" s="2" t="s">
        <v>167</v>
      </c>
      <c r="O371" s="2" t="s">
        <v>167</v>
      </c>
      <c r="P371" s="2" t="s">
        <v>167</v>
      </c>
      <c r="Q371" s="2" t="s">
        <v>167</v>
      </c>
      <c r="R371" s="2" t="s">
        <v>167</v>
      </c>
      <c r="S371" s="2" t="s">
        <v>167</v>
      </c>
      <c r="T371" s="2" t="s">
        <v>167</v>
      </c>
    </row>
    <row r="372" spans="1:20" x14ac:dyDescent="0.25">
      <c r="A372" s="9" t="str">
        <f t="shared" si="28"/>
        <v>4</v>
      </c>
      <c r="B372" s="9" t="str">
        <f t="shared" si="29"/>
        <v>4</v>
      </c>
      <c r="C372" s="9" t="str">
        <f t="shared" si="30"/>
        <v>4</v>
      </c>
      <c r="D372" s="9" t="str">
        <f t="shared" si="31"/>
        <v>4</v>
      </c>
      <c r="E372" s="2" t="s">
        <v>167</v>
      </c>
      <c r="F372" s="2" t="s">
        <v>167</v>
      </c>
      <c r="G372" s="2" t="s">
        <v>167</v>
      </c>
      <c r="H372" s="2" t="s">
        <v>167</v>
      </c>
      <c r="I372" s="2" t="s">
        <v>167</v>
      </c>
      <c r="J372" s="2" t="s">
        <v>167</v>
      </c>
      <c r="K372" s="2" t="s">
        <v>167</v>
      </c>
      <c r="L372" s="2" t="s">
        <v>167</v>
      </c>
      <c r="M372" s="2" t="s">
        <v>167</v>
      </c>
      <c r="N372" s="2" t="s">
        <v>167</v>
      </c>
      <c r="O372" s="2" t="s">
        <v>167</v>
      </c>
      <c r="P372" s="2" t="s">
        <v>167</v>
      </c>
      <c r="Q372" s="2" t="s">
        <v>167</v>
      </c>
      <c r="R372" s="2" t="s">
        <v>167</v>
      </c>
      <c r="S372" s="2" t="s">
        <v>167</v>
      </c>
      <c r="T372" s="2" t="s">
        <v>167</v>
      </c>
    </row>
    <row r="373" spans="1:20" x14ac:dyDescent="0.25">
      <c r="A373" s="9" t="str">
        <f t="shared" si="28"/>
        <v>4</v>
      </c>
      <c r="B373" s="9" t="str">
        <f t="shared" si="29"/>
        <v>4</v>
      </c>
      <c r="C373" s="9" t="str">
        <f t="shared" si="30"/>
        <v>4</v>
      </c>
      <c r="D373" s="9" t="str">
        <f t="shared" si="31"/>
        <v>4</v>
      </c>
      <c r="E373" s="2" t="s">
        <v>167</v>
      </c>
      <c r="F373" s="2" t="s">
        <v>167</v>
      </c>
      <c r="G373" s="2" t="s">
        <v>167</v>
      </c>
      <c r="H373" s="2" t="s">
        <v>167</v>
      </c>
      <c r="I373" s="2" t="s">
        <v>167</v>
      </c>
      <c r="J373" s="2" t="s">
        <v>167</v>
      </c>
      <c r="K373" s="2" t="s">
        <v>167</v>
      </c>
      <c r="L373" s="2" t="s">
        <v>167</v>
      </c>
      <c r="M373" s="2" t="s">
        <v>167</v>
      </c>
      <c r="N373" s="2" t="s">
        <v>167</v>
      </c>
      <c r="O373" s="2" t="s">
        <v>167</v>
      </c>
      <c r="P373" s="2" t="s">
        <v>167</v>
      </c>
      <c r="Q373" s="2" t="s">
        <v>167</v>
      </c>
      <c r="R373" s="2" t="s">
        <v>167</v>
      </c>
      <c r="S373" s="2" t="s">
        <v>167</v>
      </c>
      <c r="T373" s="2" t="s">
        <v>167</v>
      </c>
    </row>
    <row r="374" spans="1:20" x14ac:dyDescent="0.25">
      <c r="A374" s="9" t="str">
        <f t="shared" si="28"/>
        <v>4</v>
      </c>
      <c r="B374" s="9" t="str">
        <f t="shared" si="29"/>
        <v>4</v>
      </c>
      <c r="C374" s="9" t="str">
        <f t="shared" si="30"/>
        <v>4</v>
      </c>
      <c r="D374" s="9" t="str">
        <f t="shared" si="31"/>
        <v>4</v>
      </c>
      <c r="E374" s="2" t="s">
        <v>167</v>
      </c>
      <c r="F374" s="2" t="s">
        <v>167</v>
      </c>
      <c r="G374" s="2" t="s">
        <v>167</v>
      </c>
      <c r="H374" s="2" t="s">
        <v>167</v>
      </c>
      <c r="I374" s="2" t="s">
        <v>167</v>
      </c>
      <c r="J374" s="2" t="s">
        <v>167</v>
      </c>
      <c r="K374" s="2" t="s">
        <v>167</v>
      </c>
      <c r="L374" s="2" t="s">
        <v>167</v>
      </c>
      <c r="M374" s="2" t="s">
        <v>167</v>
      </c>
      <c r="N374" s="2" t="s">
        <v>167</v>
      </c>
      <c r="O374" s="2" t="s">
        <v>167</v>
      </c>
      <c r="P374" s="2" t="s">
        <v>167</v>
      </c>
      <c r="Q374" s="2" t="s">
        <v>167</v>
      </c>
      <c r="R374" s="2" t="s">
        <v>167</v>
      </c>
      <c r="S374" s="2" t="s">
        <v>167</v>
      </c>
      <c r="T374" s="2" t="s">
        <v>167</v>
      </c>
    </row>
    <row r="375" spans="1:20" x14ac:dyDescent="0.25">
      <c r="A375" s="9" t="str">
        <f t="shared" si="28"/>
        <v>4</v>
      </c>
      <c r="B375" s="9" t="str">
        <f t="shared" si="29"/>
        <v>4</v>
      </c>
      <c r="C375" s="9" t="str">
        <f t="shared" si="30"/>
        <v>4</v>
      </c>
      <c r="D375" s="9" t="str">
        <f t="shared" si="31"/>
        <v>4</v>
      </c>
      <c r="E375" s="2" t="s">
        <v>167</v>
      </c>
      <c r="F375" s="2" t="s">
        <v>167</v>
      </c>
      <c r="G375" s="2" t="s">
        <v>167</v>
      </c>
      <c r="H375" s="2" t="s">
        <v>167</v>
      </c>
      <c r="I375" s="2" t="s">
        <v>167</v>
      </c>
      <c r="J375" s="2" t="s">
        <v>167</v>
      </c>
      <c r="K375" s="2" t="s">
        <v>167</v>
      </c>
      <c r="L375" s="2" t="s">
        <v>167</v>
      </c>
      <c r="M375" s="2" t="s">
        <v>167</v>
      </c>
      <c r="N375" s="2" t="s">
        <v>167</v>
      </c>
      <c r="O375" s="2" t="s">
        <v>167</v>
      </c>
      <c r="P375" s="2" t="s">
        <v>167</v>
      </c>
      <c r="Q375" s="2" t="s">
        <v>167</v>
      </c>
      <c r="R375" s="2" t="s">
        <v>167</v>
      </c>
      <c r="S375" s="2" t="s">
        <v>167</v>
      </c>
      <c r="T375" s="2" t="s">
        <v>167</v>
      </c>
    </row>
    <row r="376" spans="1:20" x14ac:dyDescent="0.25">
      <c r="A376" s="9" t="str">
        <f t="shared" si="28"/>
        <v>4</v>
      </c>
      <c r="B376" s="9" t="str">
        <f t="shared" si="29"/>
        <v>4</v>
      </c>
      <c r="C376" s="9" t="str">
        <f t="shared" si="30"/>
        <v>4</v>
      </c>
      <c r="D376" s="9" t="str">
        <f t="shared" si="31"/>
        <v>4</v>
      </c>
      <c r="E376" s="2" t="s">
        <v>167</v>
      </c>
      <c r="F376" s="2" t="s">
        <v>167</v>
      </c>
      <c r="G376" s="2" t="s">
        <v>167</v>
      </c>
      <c r="H376" s="2" t="s">
        <v>167</v>
      </c>
      <c r="I376" s="2" t="s">
        <v>167</v>
      </c>
      <c r="J376" s="2" t="s">
        <v>167</v>
      </c>
      <c r="K376" s="2" t="s">
        <v>167</v>
      </c>
      <c r="L376" s="2" t="s">
        <v>167</v>
      </c>
      <c r="M376" s="2" t="s">
        <v>167</v>
      </c>
      <c r="N376" s="2" t="s">
        <v>167</v>
      </c>
      <c r="O376" s="2" t="s">
        <v>167</v>
      </c>
      <c r="P376" s="2" t="s">
        <v>167</v>
      </c>
      <c r="Q376" s="2" t="s">
        <v>167</v>
      </c>
      <c r="R376" s="2" t="s">
        <v>167</v>
      </c>
      <c r="S376" s="2" t="s">
        <v>167</v>
      </c>
      <c r="T376" s="2" t="s">
        <v>167</v>
      </c>
    </row>
    <row r="377" spans="1:20" x14ac:dyDescent="0.25">
      <c r="A377" s="9" t="str">
        <f t="shared" si="28"/>
        <v>4</v>
      </c>
      <c r="B377" s="9" t="str">
        <f t="shared" si="29"/>
        <v>4</v>
      </c>
      <c r="C377" s="9" t="str">
        <f t="shared" si="30"/>
        <v>4</v>
      </c>
      <c r="D377" s="9" t="str">
        <f t="shared" si="31"/>
        <v>4</v>
      </c>
      <c r="E377" s="2" t="s">
        <v>167</v>
      </c>
      <c r="F377" s="2" t="s">
        <v>167</v>
      </c>
      <c r="G377" s="2" t="s">
        <v>167</v>
      </c>
      <c r="H377" s="2" t="s">
        <v>167</v>
      </c>
      <c r="I377" s="2" t="s">
        <v>167</v>
      </c>
      <c r="J377" s="2" t="s">
        <v>167</v>
      </c>
      <c r="K377" s="2" t="s">
        <v>167</v>
      </c>
      <c r="L377" s="2" t="s">
        <v>167</v>
      </c>
      <c r="M377" s="2" t="s">
        <v>167</v>
      </c>
      <c r="N377" s="2" t="s">
        <v>167</v>
      </c>
      <c r="O377" s="2" t="s">
        <v>167</v>
      </c>
      <c r="P377" s="2" t="s">
        <v>167</v>
      </c>
      <c r="Q377" s="2" t="s">
        <v>167</v>
      </c>
      <c r="R377" s="2" t="s">
        <v>167</v>
      </c>
      <c r="S377" s="2" t="s">
        <v>167</v>
      </c>
      <c r="T377" s="2" t="s">
        <v>167</v>
      </c>
    </row>
    <row r="378" spans="1:20" x14ac:dyDescent="0.25">
      <c r="A378" s="9" t="str">
        <f t="shared" si="28"/>
        <v>4</v>
      </c>
      <c r="B378" s="9" t="str">
        <f t="shared" si="29"/>
        <v>4</v>
      </c>
      <c r="C378" s="9" t="str">
        <f t="shared" si="30"/>
        <v>4</v>
      </c>
      <c r="D378" s="9" t="str">
        <f t="shared" si="31"/>
        <v>4</v>
      </c>
      <c r="E378" s="2" t="s">
        <v>167</v>
      </c>
      <c r="F378" s="2" t="s">
        <v>167</v>
      </c>
      <c r="G378" s="2" t="s">
        <v>167</v>
      </c>
      <c r="H378" s="2" t="s">
        <v>167</v>
      </c>
      <c r="I378" s="2" t="s">
        <v>167</v>
      </c>
      <c r="J378" s="2" t="s">
        <v>167</v>
      </c>
      <c r="K378" s="2" t="s">
        <v>167</v>
      </c>
      <c r="L378" s="2" t="s">
        <v>167</v>
      </c>
      <c r="M378" s="2" t="s">
        <v>167</v>
      </c>
      <c r="N378" s="2" t="s">
        <v>167</v>
      </c>
      <c r="O378" s="2" t="s">
        <v>167</v>
      </c>
      <c r="P378" s="2" t="s">
        <v>167</v>
      </c>
      <c r="Q378" s="2" t="s">
        <v>167</v>
      </c>
      <c r="R378" s="2" t="s">
        <v>167</v>
      </c>
      <c r="S378" s="2" t="s">
        <v>167</v>
      </c>
      <c r="T378" s="2" t="s">
        <v>167</v>
      </c>
    </row>
    <row r="379" spans="1:20" x14ac:dyDescent="0.25">
      <c r="A379" s="9" t="str">
        <f t="shared" si="28"/>
        <v>4</v>
      </c>
      <c r="B379" s="9" t="str">
        <f t="shared" si="29"/>
        <v>4</v>
      </c>
      <c r="C379" s="9" t="str">
        <f t="shared" si="30"/>
        <v>4</v>
      </c>
      <c r="D379" s="9" t="str">
        <f t="shared" si="31"/>
        <v>4</v>
      </c>
      <c r="E379" s="2" t="s">
        <v>167</v>
      </c>
      <c r="F379" s="2" t="s">
        <v>167</v>
      </c>
      <c r="G379" s="2" t="s">
        <v>167</v>
      </c>
      <c r="H379" s="2" t="s">
        <v>167</v>
      </c>
      <c r="I379" s="2" t="s">
        <v>167</v>
      </c>
      <c r="J379" s="2" t="s">
        <v>167</v>
      </c>
      <c r="K379" s="2" t="s">
        <v>167</v>
      </c>
      <c r="L379" s="2" t="s">
        <v>167</v>
      </c>
      <c r="M379" s="2" t="s">
        <v>167</v>
      </c>
      <c r="N379" s="2" t="s">
        <v>167</v>
      </c>
      <c r="O379" s="2" t="s">
        <v>167</v>
      </c>
      <c r="P379" s="2" t="s">
        <v>167</v>
      </c>
      <c r="Q379" s="2" t="s">
        <v>167</v>
      </c>
      <c r="R379" s="2" t="s">
        <v>167</v>
      </c>
      <c r="S379" s="2" t="s">
        <v>167</v>
      </c>
      <c r="T379" s="2" t="s">
        <v>167</v>
      </c>
    </row>
    <row r="380" spans="1:20" x14ac:dyDescent="0.25">
      <c r="A380" s="9" t="str">
        <f t="shared" si="28"/>
        <v>4</v>
      </c>
      <c r="B380" s="9" t="str">
        <f t="shared" si="29"/>
        <v>4</v>
      </c>
      <c r="C380" s="9" t="str">
        <f t="shared" si="30"/>
        <v>4</v>
      </c>
      <c r="D380" s="9" t="str">
        <f t="shared" si="31"/>
        <v>4</v>
      </c>
      <c r="E380" s="2" t="s">
        <v>167</v>
      </c>
      <c r="F380" s="2" t="s">
        <v>167</v>
      </c>
      <c r="G380" s="2" t="s">
        <v>167</v>
      </c>
      <c r="H380" s="2" t="s">
        <v>167</v>
      </c>
      <c r="I380" s="2" t="s">
        <v>167</v>
      </c>
      <c r="J380" s="2" t="s">
        <v>167</v>
      </c>
      <c r="K380" s="2" t="s">
        <v>167</v>
      </c>
      <c r="L380" s="2" t="s">
        <v>167</v>
      </c>
      <c r="M380" s="2" t="s">
        <v>167</v>
      </c>
      <c r="N380" s="2" t="s">
        <v>167</v>
      </c>
      <c r="O380" s="2" t="s">
        <v>167</v>
      </c>
      <c r="P380" s="2" t="s">
        <v>167</v>
      </c>
      <c r="Q380" s="2" t="s">
        <v>167</v>
      </c>
      <c r="R380" s="2" t="s">
        <v>167</v>
      </c>
      <c r="S380" s="2" t="s">
        <v>167</v>
      </c>
      <c r="T380" s="2" t="s">
        <v>167</v>
      </c>
    </row>
    <row r="381" spans="1:20" x14ac:dyDescent="0.25">
      <c r="A381" s="9" t="str">
        <f t="shared" si="28"/>
        <v>4</v>
      </c>
      <c r="B381" s="9" t="str">
        <f t="shared" si="29"/>
        <v>4</v>
      </c>
      <c r="C381" s="9" t="str">
        <f t="shared" si="30"/>
        <v>4</v>
      </c>
      <c r="D381" s="9" t="str">
        <f t="shared" si="31"/>
        <v>4</v>
      </c>
      <c r="E381" s="2" t="s">
        <v>167</v>
      </c>
      <c r="F381" s="2" t="s">
        <v>167</v>
      </c>
      <c r="G381" s="2" t="s">
        <v>167</v>
      </c>
      <c r="H381" s="2" t="s">
        <v>167</v>
      </c>
      <c r="I381" s="2" t="s">
        <v>167</v>
      </c>
      <c r="J381" s="2" t="s">
        <v>167</v>
      </c>
      <c r="K381" s="2" t="s">
        <v>167</v>
      </c>
      <c r="L381" s="2" t="s">
        <v>167</v>
      </c>
      <c r="M381" s="2" t="s">
        <v>167</v>
      </c>
      <c r="N381" s="2" t="s">
        <v>167</v>
      </c>
      <c r="O381" s="2" t="s">
        <v>167</v>
      </c>
      <c r="P381" s="2" t="s">
        <v>167</v>
      </c>
      <c r="Q381" s="2" t="s">
        <v>167</v>
      </c>
      <c r="R381" s="2" t="s">
        <v>167</v>
      </c>
      <c r="S381" s="2" t="s">
        <v>167</v>
      </c>
      <c r="T381" s="2" t="s">
        <v>167</v>
      </c>
    </row>
    <row r="382" spans="1:20" x14ac:dyDescent="0.25">
      <c r="A382" s="9" t="str">
        <f t="shared" si="28"/>
        <v>4</v>
      </c>
      <c r="B382" s="9" t="str">
        <f t="shared" si="29"/>
        <v>4</v>
      </c>
      <c r="C382" s="9" t="str">
        <f t="shared" si="30"/>
        <v>4</v>
      </c>
      <c r="D382" s="9" t="str">
        <f t="shared" si="31"/>
        <v>4</v>
      </c>
      <c r="E382" s="2" t="s">
        <v>167</v>
      </c>
      <c r="F382" s="2" t="s">
        <v>167</v>
      </c>
      <c r="G382" s="2" t="s">
        <v>167</v>
      </c>
      <c r="H382" s="2" t="s">
        <v>167</v>
      </c>
      <c r="I382" s="2" t="s">
        <v>167</v>
      </c>
      <c r="J382" s="2" t="s">
        <v>167</v>
      </c>
      <c r="K382" s="2" t="s">
        <v>167</v>
      </c>
      <c r="L382" s="2" t="s">
        <v>167</v>
      </c>
      <c r="M382" s="2" t="s">
        <v>167</v>
      </c>
      <c r="N382" s="2" t="s">
        <v>167</v>
      </c>
      <c r="O382" s="2" t="s">
        <v>167</v>
      </c>
      <c r="P382" s="2" t="s">
        <v>167</v>
      </c>
      <c r="Q382" s="2" t="s">
        <v>167</v>
      </c>
      <c r="R382" s="2" t="s">
        <v>167</v>
      </c>
      <c r="S382" s="2" t="s">
        <v>167</v>
      </c>
      <c r="T382" s="2" t="s">
        <v>167</v>
      </c>
    </row>
    <row r="383" spans="1:20" x14ac:dyDescent="0.25">
      <c r="A383" s="9" t="str">
        <f t="shared" si="28"/>
        <v>4</v>
      </c>
      <c r="B383" s="9" t="str">
        <f t="shared" si="29"/>
        <v>4</v>
      </c>
      <c r="C383" s="9" t="str">
        <f t="shared" si="30"/>
        <v>4</v>
      </c>
      <c r="D383" s="9" t="str">
        <f t="shared" si="31"/>
        <v>4</v>
      </c>
      <c r="E383" s="2" t="s">
        <v>167</v>
      </c>
      <c r="F383" s="2" t="s">
        <v>167</v>
      </c>
      <c r="G383" s="2" t="s">
        <v>167</v>
      </c>
      <c r="H383" s="2" t="s">
        <v>167</v>
      </c>
      <c r="I383" s="2" t="s">
        <v>167</v>
      </c>
      <c r="J383" s="2" t="s">
        <v>167</v>
      </c>
      <c r="K383" s="2" t="s">
        <v>167</v>
      </c>
      <c r="L383" s="2" t="s">
        <v>167</v>
      </c>
      <c r="M383" s="2" t="s">
        <v>167</v>
      </c>
      <c r="N383" s="2" t="s">
        <v>167</v>
      </c>
      <c r="O383" s="2" t="s">
        <v>167</v>
      </c>
      <c r="P383" s="2" t="s">
        <v>167</v>
      </c>
      <c r="Q383" s="2" t="s">
        <v>167</v>
      </c>
      <c r="R383" s="2" t="s">
        <v>167</v>
      </c>
      <c r="S383" s="2" t="s">
        <v>167</v>
      </c>
      <c r="T383" s="2" t="s">
        <v>167</v>
      </c>
    </row>
    <row r="384" spans="1:20" x14ac:dyDescent="0.25">
      <c r="A384" s="9" t="str">
        <f t="shared" si="28"/>
        <v>4</v>
      </c>
      <c r="B384" s="9" t="str">
        <f t="shared" si="29"/>
        <v>4</v>
      </c>
      <c r="C384" s="9" t="str">
        <f t="shared" si="30"/>
        <v>4</v>
      </c>
      <c r="D384" s="9" t="str">
        <f t="shared" si="31"/>
        <v>4</v>
      </c>
      <c r="E384" s="2" t="s">
        <v>167</v>
      </c>
      <c r="F384" s="2" t="s">
        <v>167</v>
      </c>
      <c r="G384" s="2" t="s">
        <v>167</v>
      </c>
      <c r="H384" s="2" t="s">
        <v>167</v>
      </c>
      <c r="I384" s="2" t="s">
        <v>167</v>
      </c>
      <c r="J384" s="2" t="s">
        <v>167</v>
      </c>
      <c r="K384" s="2" t="s">
        <v>167</v>
      </c>
      <c r="L384" s="2" t="s">
        <v>167</v>
      </c>
      <c r="M384" s="2" t="s">
        <v>167</v>
      </c>
      <c r="N384" s="2" t="s">
        <v>167</v>
      </c>
      <c r="O384" s="2" t="s">
        <v>167</v>
      </c>
      <c r="P384" s="2" t="s">
        <v>167</v>
      </c>
      <c r="Q384" s="2" t="s">
        <v>167</v>
      </c>
      <c r="R384" s="2" t="s">
        <v>167</v>
      </c>
      <c r="S384" s="2" t="s">
        <v>167</v>
      </c>
      <c r="T384" s="2" t="s">
        <v>167</v>
      </c>
    </row>
    <row r="385" spans="1:20" x14ac:dyDescent="0.25">
      <c r="A385" s="9" t="str">
        <f t="shared" si="28"/>
        <v>4</v>
      </c>
      <c r="B385" s="9" t="str">
        <f t="shared" si="29"/>
        <v>4</v>
      </c>
      <c r="C385" s="9" t="str">
        <f t="shared" si="30"/>
        <v>4</v>
      </c>
      <c r="D385" s="9" t="str">
        <f t="shared" si="31"/>
        <v>4</v>
      </c>
      <c r="E385" s="2" t="s">
        <v>167</v>
      </c>
      <c r="F385" s="2" t="s">
        <v>167</v>
      </c>
      <c r="G385" s="2" t="s">
        <v>167</v>
      </c>
      <c r="H385" s="2" t="s">
        <v>167</v>
      </c>
      <c r="I385" s="2" t="s">
        <v>167</v>
      </c>
      <c r="J385" s="2" t="s">
        <v>167</v>
      </c>
      <c r="K385" s="2" t="s">
        <v>167</v>
      </c>
      <c r="L385" s="2" t="s">
        <v>167</v>
      </c>
      <c r="M385" s="2" t="s">
        <v>167</v>
      </c>
      <c r="N385" s="2" t="s">
        <v>167</v>
      </c>
      <c r="O385" s="2" t="s">
        <v>167</v>
      </c>
      <c r="P385" s="2" t="s">
        <v>167</v>
      </c>
      <c r="Q385" s="2" t="s">
        <v>167</v>
      </c>
      <c r="R385" s="2" t="s">
        <v>167</v>
      </c>
      <c r="S385" s="2" t="s">
        <v>167</v>
      </c>
      <c r="T385" s="2" t="s">
        <v>167</v>
      </c>
    </row>
    <row r="386" spans="1:20" x14ac:dyDescent="0.25">
      <c r="A386" s="9" t="str">
        <f t="shared" si="28"/>
        <v>4</v>
      </c>
      <c r="B386" s="9" t="str">
        <f t="shared" si="29"/>
        <v>4</v>
      </c>
      <c r="C386" s="9" t="str">
        <f t="shared" si="30"/>
        <v>4</v>
      </c>
      <c r="D386" s="9" t="str">
        <f t="shared" si="31"/>
        <v>4</v>
      </c>
      <c r="E386" s="2" t="s">
        <v>167</v>
      </c>
      <c r="F386" s="2" t="s">
        <v>167</v>
      </c>
      <c r="G386" s="2" t="s">
        <v>167</v>
      </c>
      <c r="H386" s="2" t="s">
        <v>167</v>
      </c>
      <c r="I386" s="2" t="s">
        <v>167</v>
      </c>
      <c r="J386" s="2" t="s">
        <v>167</v>
      </c>
      <c r="K386" s="2" t="s">
        <v>167</v>
      </c>
      <c r="L386" s="2" t="s">
        <v>167</v>
      </c>
      <c r="M386" s="2" t="s">
        <v>167</v>
      </c>
      <c r="N386" s="2" t="s">
        <v>167</v>
      </c>
      <c r="O386" s="2" t="s">
        <v>167</v>
      </c>
      <c r="P386" s="2" t="s">
        <v>167</v>
      </c>
      <c r="Q386" s="2" t="s">
        <v>167</v>
      </c>
      <c r="R386" s="2" t="s">
        <v>167</v>
      </c>
      <c r="S386" s="2" t="s">
        <v>167</v>
      </c>
      <c r="T386" s="2" t="s">
        <v>167</v>
      </c>
    </row>
    <row r="387" spans="1:20" x14ac:dyDescent="0.25">
      <c r="A387" s="9" t="str">
        <f t="shared" si="28"/>
        <v>4</v>
      </c>
      <c r="B387" s="9" t="str">
        <f t="shared" si="29"/>
        <v>4</v>
      </c>
      <c r="C387" s="9" t="str">
        <f t="shared" si="30"/>
        <v>4</v>
      </c>
      <c r="D387" s="9" t="str">
        <f t="shared" si="31"/>
        <v>4</v>
      </c>
      <c r="E387" s="2" t="s">
        <v>167</v>
      </c>
      <c r="F387" s="2" t="s">
        <v>167</v>
      </c>
      <c r="G387" s="2" t="s">
        <v>167</v>
      </c>
      <c r="H387" s="2" t="s">
        <v>167</v>
      </c>
      <c r="I387" s="2" t="s">
        <v>167</v>
      </c>
      <c r="J387" s="2" t="s">
        <v>167</v>
      </c>
      <c r="K387" s="2" t="s">
        <v>167</v>
      </c>
      <c r="L387" s="2" t="s">
        <v>167</v>
      </c>
      <c r="M387" s="2" t="s">
        <v>167</v>
      </c>
      <c r="N387" s="2" t="s">
        <v>167</v>
      </c>
      <c r="O387" s="2" t="s">
        <v>167</v>
      </c>
      <c r="P387" s="2" t="s">
        <v>167</v>
      </c>
      <c r="Q387" s="2" t="s">
        <v>167</v>
      </c>
      <c r="R387" s="2" t="s">
        <v>167</v>
      </c>
      <c r="S387" s="2" t="s">
        <v>167</v>
      </c>
      <c r="T387" s="2" t="s">
        <v>167</v>
      </c>
    </row>
    <row r="388" spans="1:20" x14ac:dyDescent="0.25">
      <c r="A388" s="9" t="str">
        <f t="shared" si="28"/>
        <v>4</v>
      </c>
      <c r="B388" s="9" t="str">
        <f t="shared" si="29"/>
        <v>4</v>
      </c>
      <c r="C388" s="9" t="str">
        <f t="shared" si="30"/>
        <v>4</v>
      </c>
      <c r="D388" s="9" t="str">
        <f t="shared" si="31"/>
        <v>4</v>
      </c>
      <c r="E388" s="2" t="s">
        <v>167</v>
      </c>
      <c r="F388" s="2" t="s">
        <v>167</v>
      </c>
      <c r="G388" s="2" t="s">
        <v>167</v>
      </c>
      <c r="H388" s="2" t="s">
        <v>167</v>
      </c>
      <c r="I388" s="2" t="s">
        <v>167</v>
      </c>
      <c r="J388" s="2" t="s">
        <v>167</v>
      </c>
      <c r="K388" s="2" t="s">
        <v>167</v>
      </c>
      <c r="L388" s="2" t="s">
        <v>167</v>
      </c>
      <c r="M388" s="2" t="s">
        <v>167</v>
      </c>
      <c r="N388" s="2" t="s">
        <v>167</v>
      </c>
      <c r="O388" s="2" t="s">
        <v>167</v>
      </c>
      <c r="P388" s="2" t="s">
        <v>167</v>
      </c>
      <c r="Q388" s="2" t="s">
        <v>167</v>
      </c>
      <c r="R388" s="2" t="s">
        <v>167</v>
      </c>
      <c r="S388" s="2" t="s">
        <v>167</v>
      </c>
      <c r="T388" s="2" t="s">
        <v>167</v>
      </c>
    </row>
    <row r="389" spans="1:20" x14ac:dyDescent="0.25">
      <c r="A389" s="9" t="str">
        <f t="shared" si="28"/>
        <v>4</v>
      </c>
      <c r="B389" s="9" t="str">
        <f t="shared" si="29"/>
        <v>4</v>
      </c>
      <c r="C389" s="9" t="str">
        <f t="shared" si="30"/>
        <v>4</v>
      </c>
      <c r="D389" s="9" t="str">
        <f t="shared" si="31"/>
        <v>4</v>
      </c>
      <c r="E389" s="2" t="s">
        <v>167</v>
      </c>
      <c r="F389" s="2" t="s">
        <v>167</v>
      </c>
      <c r="G389" s="2" t="s">
        <v>167</v>
      </c>
      <c r="H389" s="2" t="s">
        <v>167</v>
      </c>
      <c r="I389" s="2" t="s">
        <v>167</v>
      </c>
      <c r="J389" s="2" t="s">
        <v>167</v>
      </c>
      <c r="K389" s="2" t="s">
        <v>167</v>
      </c>
      <c r="L389" s="2" t="s">
        <v>167</v>
      </c>
      <c r="M389" s="2" t="s">
        <v>167</v>
      </c>
      <c r="N389" s="2" t="s">
        <v>167</v>
      </c>
      <c r="O389" s="2" t="s">
        <v>167</v>
      </c>
      <c r="P389" s="2" t="s">
        <v>167</v>
      </c>
      <c r="Q389" s="2" t="s">
        <v>167</v>
      </c>
      <c r="R389" s="2" t="s">
        <v>167</v>
      </c>
      <c r="S389" s="2" t="s">
        <v>167</v>
      </c>
      <c r="T389" s="2" t="s">
        <v>167</v>
      </c>
    </row>
    <row r="390" spans="1:20" x14ac:dyDescent="0.25">
      <c r="A390" s="9" t="str">
        <f t="shared" si="28"/>
        <v>4</v>
      </c>
      <c r="B390" s="9" t="str">
        <f t="shared" si="29"/>
        <v>4</v>
      </c>
      <c r="C390" s="9" t="str">
        <f t="shared" si="30"/>
        <v>4</v>
      </c>
      <c r="D390" s="9" t="str">
        <f t="shared" si="31"/>
        <v>4</v>
      </c>
      <c r="E390" s="2" t="s">
        <v>167</v>
      </c>
      <c r="F390" s="2" t="s">
        <v>167</v>
      </c>
      <c r="G390" s="2" t="s">
        <v>167</v>
      </c>
      <c r="H390" s="2" t="s">
        <v>167</v>
      </c>
      <c r="I390" s="2" t="s">
        <v>167</v>
      </c>
      <c r="J390" s="2" t="s">
        <v>167</v>
      </c>
      <c r="K390" s="2" t="s">
        <v>167</v>
      </c>
      <c r="L390" s="2" t="s">
        <v>167</v>
      </c>
      <c r="M390" s="2" t="s">
        <v>167</v>
      </c>
      <c r="N390" s="2" t="s">
        <v>167</v>
      </c>
      <c r="O390" s="2" t="s">
        <v>167</v>
      </c>
      <c r="P390" s="2" t="s">
        <v>167</v>
      </c>
      <c r="Q390" s="2" t="s">
        <v>167</v>
      </c>
      <c r="R390" s="2" t="s">
        <v>167</v>
      </c>
      <c r="S390" s="2" t="s">
        <v>167</v>
      </c>
      <c r="T390" s="2" t="s">
        <v>167</v>
      </c>
    </row>
    <row r="391" spans="1:20" x14ac:dyDescent="0.25">
      <c r="A391" s="9" t="str">
        <f t="shared" si="28"/>
        <v>4</v>
      </c>
      <c r="B391" s="9" t="str">
        <f t="shared" si="29"/>
        <v>4</v>
      </c>
      <c r="C391" s="9" t="str">
        <f t="shared" si="30"/>
        <v>4</v>
      </c>
      <c r="D391" s="9" t="str">
        <f t="shared" si="31"/>
        <v>4</v>
      </c>
      <c r="E391" s="2" t="s">
        <v>167</v>
      </c>
      <c r="F391" s="2" t="s">
        <v>167</v>
      </c>
      <c r="G391" s="2" t="s">
        <v>167</v>
      </c>
      <c r="H391" s="2" t="s">
        <v>167</v>
      </c>
      <c r="I391" s="2" t="s">
        <v>167</v>
      </c>
      <c r="J391" s="2" t="s">
        <v>167</v>
      </c>
      <c r="K391" s="2" t="s">
        <v>167</v>
      </c>
      <c r="L391" s="2" t="s">
        <v>167</v>
      </c>
      <c r="M391" s="2" t="s">
        <v>167</v>
      </c>
      <c r="N391" s="2" t="s">
        <v>167</v>
      </c>
      <c r="O391" s="2" t="s">
        <v>167</v>
      </c>
      <c r="P391" s="2" t="s">
        <v>167</v>
      </c>
      <c r="Q391" s="2" t="s">
        <v>167</v>
      </c>
      <c r="R391" s="2" t="s">
        <v>167</v>
      </c>
      <c r="S391" s="2" t="s">
        <v>167</v>
      </c>
      <c r="T391" s="2" t="s">
        <v>167</v>
      </c>
    </row>
    <row r="392" spans="1:20" x14ac:dyDescent="0.25">
      <c r="A392" s="9" t="str">
        <f t="shared" si="28"/>
        <v>4</v>
      </c>
      <c r="B392" s="9" t="str">
        <f t="shared" si="29"/>
        <v>4</v>
      </c>
      <c r="C392" s="9" t="str">
        <f t="shared" si="30"/>
        <v>4</v>
      </c>
      <c r="D392" s="9" t="str">
        <f t="shared" si="31"/>
        <v>4</v>
      </c>
      <c r="E392" s="2" t="s">
        <v>167</v>
      </c>
      <c r="F392" s="2" t="s">
        <v>167</v>
      </c>
      <c r="G392" s="2" t="s">
        <v>167</v>
      </c>
      <c r="H392" s="2" t="s">
        <v>167</v>
      </c>
      <c r="I392" s="2" t="s">
        <v>167</v>
      </c>
      <c r="J392" s="2" t="s">
        <v>167</v>
      </c>
      <c r="K392" s="2" t="s">
        <v>167</v>
      </c>
      <c r="L392" s="2" t="s">
        <v>167</v>
      </c>
      <c r="M392" s="2" t="s">
        <v>167</v>
      </c>
      <c r="N392" s="2" t="s">
        <v>167</v>
      </c>
      <c r="O392" s="2" t="s">
        <v>167</v>
      </c>
      <c r="P392" s="2" t="s">
        <v>167</v>
      </c>
      <c r="Q392" s="2" t="s">
        <v>167</v>
      </c>
      <c r="R392" s="2" t="s">
        <v>167</v>
      </c>
      <c r="S392" s="2" t="s">
        <v>167</v>
      </c>
      <c r="T392" s="2" t="s">
        <v>167</v>
      </c>
    </row>
    <row r="393" spans="1:20" x14ac:dyDescent="0.25">
      <c r="A393" s="9" t="str">
        <f t="shared" si="28"/>
        <v>4</v>
      </c>
      <c r="B393" s="9" t="str">
        <f t="shared" si="29"/>
        <v>4</v>
      </c>
      <c r="C393" s="9" t="str">
        <f t="shared" si="30"/>
        <v>4</v>
      </c>
      <c r="D393" s="9" t="str">
        <f t="shared" si="31"/>
        <v>4</v>
      </c>
      <c r="E393" s="2" t="s">
        <v>167</v>
      </c>
      <c r="F393" s="2" t="s">
        <v>167</v>
      </c>
      <c r="G393" s="2" t="s">
        <v>167</v>
      </c>
      <c r="H393" s="2" t="s">
        <v>167</v>
      </c>
      <c r="I393" s="2" t="s">
        <v>167</v>
      </c>
      <c r="J393" s="2" t="s">
        <v>167</v>
      </c>
      <c r="K393" s="2" t="s">
        <v>167</v>
      </c>
      <c r="L393" s="2" t="s">
        <v>167</v>
      </c>
      <c r="M393" s="2" t="s">
        <v>167</v>
      </c>
      <c r="N393" s="2" t="s">
        <v>167</v>
      </c>
      <c r="O393" s="2" t="s">
        <v>167</v>
      </c>
      <c r="P393" s="2" t="s">
        <v>167</v>
      </c>
      <c r="Q393" s="2" t="s">
        <v>167</v>
      </c>
      <c r="R393" s="2" t="s">
        <v>167</v>
      </c>
      <c r="S393" s="2" t="s">
        <v>167</v>
      </c>
      <c r="T393" s="2" t="s">
        <v>167</v>
      </c>
    </row>
    <row r="394" spans="1:20" x14ac:dyDescent="0.25">
      <c r="A394" s="9" t="str">
        <f t="shared" si="28"/>
        <v>4</v>
      </c>
      <c r="B394" s="9" t="str">
        <f t="shared" si="29"/>
        <v>4</v>
      </c>
      <c r="C394" s="9" t="str">
        <f t="shared" si="30"/>
        <v>4</v>
      </c>
      <c r="D394" s="9" t="str">
        <f t="shared" si="31"/>
        <v>4</v>
      </c>
      <c r="E394" s="2" t="s">
        <v>167</v>
      </c>
      <c r="F394" s="2" t="s">
        <v>167</v>
      </c>
      <c r="G394" s="2" t="s">
        <v>167</v>
      </c>
      <c r="H394" s="2" t="s">
        <v>167</v>
      </c>
      <c r="I394" s="2" t="s">
        <v>167</v>
      </c>
      <c r="J394" s="2" t="s">
        <v>167</v>
      </c>
      <c r="K394" s="2" t="s">
        <v>167</v>
      </c>
      <c r="L394" s="2" t="s">
        <v>167</v>
      </c>
      <c r="M394" s="2" t="s">
        <v>167</v>
      </c>
      <c r="N394" s="2" t="s">
        <v>167</v>
      </c>
      <c r="O394" s="2" t="s">
        <v>167</v>
      </c>
      <c r="P394" s="2" t="s">
        <v>167</v>
      </c>
      <c r="Q394" s="2" t="s">
        <v>167</v>
      </c>
      <c r="R394" s="2" t="s">
        <v>167</v>
      </c>
      <c r="S394" s="2" t="s">
        <v>167</v>
      </c>
      <c r="T394" s="2" t="s">
        <v>167</v>
      </c>
    </row>
    <row r="395" spans="1:20" x14ac:dyDescent="0.25">
      <c r="A395" s="9" t="str">
        <f t="shared" si="28"/>
        <v>4</v>
      </c>
      <c r="B395" s="9" t="str">
        <f t="shared" si="29"/>
        <v>4</v>
      </c>
      <c r="C395" s="9" t="str">
        <f t="shared" si="30"/>
        <v>4</v>
      </c>
      <c r="D395" s="9" t="str">
        <f t="shared" si="31"/>
        <v>4</v>
      </c>
      <c r="E395" s="2" t="s">
        <v>167</v>
      </c>
      <c r="F395" s="2" t="s">
        <v>167</v>
      </c>
      <c r="G395" s="2" t="s">
        <v>167</v>
      </c>
      <c r="H395" s="2" t="s">
        <v>167</v>
      </c>
      <c r="I395" s="2" t="s">
        <v>167</v>
      </c>
      <c r="J395" s="2" t="s">
        <v>167</v>
      </c>
      <c r="K395" s="2" t="s">
        <v>167</v>
      </c>
      <c r="L395" s="2" t="s">
        <v>167</v>
      </c>
      <c r="M395" s="2" t="s">
        <v>167</v>
      </c>
      <c r="N395" s="2" t="s">
        <v>167</v>
      </c>
      <c r="O395" s="2" t="s">
        <v>167</v>
      </c>
      <c r="P395" s="2" t="s">
        <v>167</v>
      </c>
      <c r="Q395" s="2" t="s">
        <v>167</v>
      </c>
      <c r="R395" s="2" t="s">
        <v>167</v>
      </c>
      <c r="S395" s="2" t="s">
        <v>167</v>
      </c>
      <c r="T395" s="2" t="s">
        <v>167</v>
      </c>
    </row>
    <row r="396" spans="1:20" x14ac:dyDescent="0.25">
      <c r="A396" s="9" t="str">
        <f t="shared" si="28"/>
        <v>4</v>
      </c>
      <c r="B396" s="9" t="str">
        <f t="shared" si="29"/>
        <v>4</v>
      </c>
      <c r="C396" s="9" t="str">
        <f t="shared" si="30"/>
        <v>4</v>
      </c>
      <c r="D396" s="9" t="str">
        <f t="shared" si="31"/>
        <v>4</v>
      </c>
      <c r="E396" s="2" t="s">
        <v>167</v>
      </c>
      <c r="F396" s="2" t="s">
        <v>167</v>
      </c>
      <c r="G396" s="2" t="s">
        <v>167</v>
      </c>
      <c r="H396" s="2" t="s">
        <v>167</v>
      </c>
      <c r="I396" s="2" t="s">
        <v>167</v>
      </c>
      <c r="J396" s="2" t="s">
        <v>167</v>
      </c>
      <c r="K396" s="2" t="s">
        <v>167</v>
      </c>
      <c r="L396" s="2" t="s">
        <v>167</v>
      </c>
      <c r="M396" s="2" t="s">
        <v>167</v>
      </c>
      <c r="N396" s="2" t="s">
        <v>167</v>
      </c>
      <c r="O396" s="2" t="s">
        <v>167</v>
      </c>
      <c r="P396" s="2" t="s">
        <v>167</v>
      </c>
      <c r="Q396" s="2" t="s">
        <v>167</v>
      </c>
      <c r="R396" s="2" t="s">
        <v>167</v>
      </c>
      <c r="S396" s="2" t="s">
        <v>167</v>
      </c>
      <c r="T396" s="2" t="s">
        <v>167</v>
      </c>
    </row>
    <row r="397" spans="1:20" x14ac:dyDescent="0.25">
      <c r="A397" s="9" t="str">
        <f t="shared" si="28"/>
        <v>4</v>
      </c>
      <c r="B397" s="9" t="str">
        <f t="shared" si="29"/>
        <v>4</v>
      </c>
      <c r="C397" s="9" t="str">
        <f t="shared" si="30"/>
        <v>4</v>
      </c>
      <c r="D397" s="9" t="str">
        <f t="shared" si="31"/>
        <v>4</v>
      </c>
      <c r="E397" s="2" t="s">
        <v>167</v>
      </c>
      <c r="F397" s="2" t="s">
        <v>167</v>
      </c>
      <c r="G397" s="2" t="s">
        <v>167</v>
      </c>
      <c r="H397" s="2" t="s">
        <v>167</v>
      </c>
      <c r="I397" s="2" t="s">
        <v>167</v>
      </c>
      <c r="J397" s="2" t="s">
        <v>167</v>
      </c>
      <c r="K397" s="2" t="s">
        <v>167</v>
      </c>
      <c r="L397" s="2" t="s">
        <v>167</v>
      </c>
      <c r="M397" s="2" t="s">
        <v>167</v>
      </c>
      <c r="N397" s="2" t="s">
        <v>167</v>
      </c>
      <c r="O397" s="2" t="s">
        <v>167</v>
      </c>
      <c r="P397" s="2" t="s">
        <v>167</v>
      </c>
      <c r="Q397" s="2" t="s">
        <v>167</v>
      </c>
      <c r="R397" s="2" t="s">
        <v>167</v>
      </c>
      <c r="S397" s="2" t="s">
        <v>167</v>
      </c>
      <c r="T397" s="2" t="s">
        <v>167</v>
      </c>
    </row>
    <row r="398" spans="1:20" x14ac:dyDescent="0.25">
      <c r="A398" s="9" t="str">
        <f t="shared" si="28"/>
        <v>4</v>
      </c>
      <c r="B398" s="9" t="str">
        <f t="shared" si="29"/>
        <v>4</v>
      </c>
      <c r="C398" s="9" t="str">
        <f t="shared" si="30"/>
        <v>4</v>
      </c>
      <c r="D398" s="9" t="str">
        <f t="shared" si="31"/>
        <v>4</v>
      </c>
      <c r="E398" s="2" t="s">
        <v>167</v>
      </c>
      <c r="F398" s="2" t="s">
        <v>167</v>
      </c>
      <c r="G398" s="2" t="s">
        <v>167</v>
      </c>
      <c r="H398" s="2" t="s">
        <v>167</v>
      </c>
      <c r="I398" s="2" t="s">
        <v>167</v>
      </c>
      <c r="J398" s="2" t="s">
        <v>167</v>
      </c>
      <c r="K398" s="2" t="s">
        <v>167</v>
      </c>
      <c r="L398" s="2" t="s">
        <v>167</v>
      </c>
      <c r="M398" s="2" t="s">
        <v>167</v>
      </c>
      <c r="N398" s="2" t="s">
        <v>167</v>
      </c>
      <c r="O398" s="2" t="s">
        <v>167</v>
      </c>
      <c r="P398" s="2" t="s">
        <v>167</v>
      </c>
      <c r="Q398" s="2" t="s">
        <v>167</v>
      </c>
      <c r="R398" s="2" t="s">
        <v>167</v>
      </c>
      <c r="S398" s="2" t="s">
        <v>167</v>
      </c>
      <c r="T398" s="2" t="s">
        <v>167</v>
      </c>
    </row>
    <row r="399" spans="1:20" x14ac:dyDescent="0.25">
      <c r="A399" s="9" t="str">
        <f t="shared" si="28"/>
        <v>4</v>
      </c>
      <c r="B399" s="9" t="str">
        <f t="shared" si="29"/>
        <v>4</v>
      </c>
      <c r="C399" s="9" t="str">
        <f t="shared" si="30"/>
        <v>4</v>
      </c>
      <c r="D399" s="9" t="str">
        <f t="shared" si="31"/>
        <v>4</v>
      </c>
      <c r="E399" s="2" t="s">
        <v>167</v>
      </c>
      <c r="F399" s="2" t="s">
        <v>167</v>
      </c>
      <c r="G399" s="2" t="s">
        <v>167</v>
      </c>
      <c r="H399" s="2" t="s">
        <v>167</v>
      </c>
      <c r="I399" s="2" t="s">
        <v>167</v>
      </c>
      <c r="J399" s="2" t="s">
        <v>167</v>
      </c>
      <c r="K399" s="2" t="s">
        <v>167</v>
      </c>
      <c r="L399" s="2" t="s">
        <v>167</v>
      </c>
      <c r="M399" s="2" t="s">
        <v>167</v>
      </c>
      <c r="N399" s="2" t="s">
        <v>167</v>
      </c>
      <c r="O399" s="2" t="s">
        <v>167</v>
      </c>
      <c r="P399" s="2" t="s">
        <v>167</v>
      </c>
      <c r="Q399" s="2" t="s">
        <v>167</v>
      </c>
      <c r="R399" s="2" t="s">
        <v>167</v>
      </c>
      <c r="S399" s="2" t="s">
        <v>167</v>
      </c>
      <c r="T399" s="2" t="s">
        <v>167</v>
      </c>
    </row>
    <row r="400" spans="1:20" x14ac:dyDescent="0.25">
      <c r="A400" s="9" t="str">
        <f t="shared" si="28"/>
        <v>4</v>
      </c>
      <c r="B400" s="9" t="str">
        <f t="shared" si="29"/>
        <v>4</v>
      </c>
      <c r="C400" s="9" t="str">
        <f t="shared" si="30"/>
        <v>4</v>
      </c>
      <c r="D400" s="9" t="str">
        <f t="shared" si="31"/>
        <v>4</v>
      </c>
      <c r="E400" s="2" t="s">
        <v>167</v>
      </c>
      <c r="F400" s="2" t="s">
        <v>167</v>
      </c>
      <c r="G400" s="2" t="s">
        <v>167</v>
      </c>
      <c r="H400" s="2" t="s">
        <v>167</v>
      </c>
      <c r="I400" s="2" t="s">
        <v>167</v>
      </c>
      <c r="J400" s="2" t="s">
        <v>167</v>
      </c>
      <c r="K400" s="2" t="s">
        <v>167</v>
      </c>
      <c r="L400" s="2" t="s">
        <v>167</v>
      </c>
      <c r="M400" s="2" t="s">
        <v>167</v>
      </c>
      <c r="N400" s="2" t="s">
        <v>167</v>
      </c>
      <c r="O400" s="2" t="s">
        <v>167</v>
      </c>
      <c r="P400" s="2" t="s">
        <v>167</v>
      </c>
      <c r="Q400" s="2" t="s">
        <v>167</v>
      </c>
      <c r="R400" s="2" t="s">
        <v>167</v>
      </c>
      <c r="S400" s="2" t="s">
        <v>167</v>
      </c>
      <c r="T400" s="2" t="s">
        <v>167</v>
      </c>
    </row>
    <row r="401" spans="1:20" x14ac:dyDescent="0.25">
      <c r="A401" s="9" t="str">
        <f>CONCATENATE($E$401,Q401)</f>
        <v>5100</v>
      </c>
      <c r="B401" s="9" t="str">
        <f>CONCATENATE($E$401,H401)</f>
        <v>550</v>
      </c>
      <c r="C401" s="9" t="str">
        <f>CONCATENATE($E$401,K401)</f>
        <v>510</v>
      </c>
      <c r="D401" s="9" t="str">
        <f>CONCATENATE($E$401,N401)</f>
        <v>510</v>
      </c>
      <c r="E401" s="2">
        <v>5</v>
      </c>
      <c r="F401" s="2" t="s">
        <v>485</v>
      </c>
      <c r="G401" s="2" t="s">
        <v>167</v>
      </c>
      <c r="H401" s="2">
        <v>50</v>
      </c>
      <c r="I401" s="2" t="s">
        <v>486</v>
      </c>
      <c r="J401" s="2" t="s">
        <v>167</v>
      </c>
      <c r="K401" s="2">
        <v>10</v>
      </c>
      <c r="L401" s="2" t="s">
        <v>487</v>
      </c>
      <c r="M401" s="2" t="s">
        <v>167</v>
      </c>
      <c r="N401" s="2">
        <v>10</v>
      </c>
      <c r="O401" s="2" t="s">
        <v>487</v>
      </c>
      <c r="P401" s="2" t="s">
        <v>167</v>
      </c>
      <c r="Q401" s="2">
        <v>100</v>
      </c>
      <c r="R401" s="2" t="s">
        <v>488</v>
      </c>
      <c r="S401" s="2" t="s">
        <v>489</v>
      </c>
      <c r="T401" s="2" t="s">
        <v>172</v>
      </c>
    </row>
    <row r="402" spans="1:20" x14ac:dyDescent="0.25">
      <c r="A402" s="9" t="str">
        <f t="shared" ref="A402:A465" si="32">CONCATENATE($E$401,Q402)</f>
        <v>5110</v>
      </c>
      <c r="B402" s="9" t="str">
        <f t="shared" ref="B402:B465" si="33">CONCATENATE($E$401,H402)</f>
        <v>5</v>
      </c>
      <c r="C402" s="9" t="str">
        <f t="shared" ref="C402:C465" si="34">CONCATENATE($E$401,K402)</f>
        <v>520</v>
      </c>
      <c r="D402" s="9" t="str">
        <f t="shared" ref="D402:D465" si="35">CONCATENATE($E$401,N402)</f>
        <v>520</v>
      </c>
      <c r="E402" s="2" t="s">
        <v>167</v>
      </c>
      <c r="F402" s="2" t="s">
        <v>167</v>
      </c>
      <c r="G402" s="2" t="s">
        <v>167</v>
      </c>
      <c r="H402" s="2" t="s">
        <v>167</v>
      </c>
      <c r="I402" s="2" t="s">
        <v>167</v>
      </c>
      <c r="J402" s="2" t="s">
        <v>167</v>
      </c>
      <c r="K402" s="2">
        <v>20</v>
      </c>
      <c r="L402" s="2" t="s">
        <v>490</v>
      </c>
      <c r="M402" s="2" t="s">
        <v>167</v>
      </c>
      <c r="N402" s="2">
        <v>20</v>
      </c>
      <c r="O402" s="2" t="s">
        <v>491</v>
      </c>
      <c r="P402" s="2" t="s">
        <v>167</v>
      </c>
      <c r="Q402" s="2">
        <v>110</v>
      </c>
      <c r="R402" s="2" t="s">
        <v>492</v>
      </c>
      <c r="S402" s="2" t="s">
        <v>489</v>
      </c>
      <c r="T402" s="2" t="s">
        <v>172</v>
      </c>
    </row>
    <row r="403" spans="1:20" x14ac:dyDescent="0.25">
      <c r="A403" s="9" t="str">
        <f t="shared" si="32"/>
        <v>5120</v>
      </c>
      <c r="B403" s="9" t="str">
        <f t="shared" si="33"/>
        <v>5</v>
      </c>
      <c r="C403" s="9" t="str">
        <f t="shared" si="34"/>
        <v>530</v>
      </c>
      <c r="D403" s="9" t="str">
        <f t="shared" si="35"/>
        <v>525</v>
      </c>
      <c r="E403" s="2" t="s">
        <v>167</v>
      </c>
      <c r="F403" s="2" t="s">
        <v>167</v>
      </c>
      <c r="G403" s="2" t="s">
        <v>167</v>
      </c>
      <c r="H403" s="2" t="s">
        <v>167</v>
      </c>
      <c r="I403" s="2" t="s">
        <v>167</v>
      </c>
      <c r="J403" s="2" t="s">
        <v>167</v>
      </c>
      <c r="K403" s="2">
        <v>30</v>
      </c>
      <c r="L403" s="2" t="s">
        <v>493</v>
      </c>
      <c r="M403" s="2" t="s">
        <v>167</v>
      </c>
      <c r="N403" s="2">
        <v>25</v>
      </c>
      <c r="O403" s="2" t="s">
        <v>494</v>
      </c>
      <c r="P403" s="2" t="s">
        <v>167</v>
      </c>
      <c r="Q403" s="2">
        <v>120</v>
      </c>
      <c r="R403" s="2" t="s">
        <v>495</v>
      </c>
      <c r="S403" s="2" t="s">
        <v>489</v>
      </c>
      <c r="T403" s="2" t="s">
        <v>172</v>
      </c>
    </row>
    <row r="404" spans="1:20" x14ac:dyDescent="0.25">
      <c r="A404" s="9" t="str">
        <f t="shared" si="32"/>
        <v>5130</v>
      </c>
      <c r="B404" s="9" t="str">
        <f t="shared" si="33"/>
        <v>5</v>
      </c>
      <c r="C404" s="9" t="str">
        <f t="shared" si="34"/>
        <v>540</v>
      </c>
      <c r="D404" s="9" t="str">
        <f t="shared" si="35"/>
        <v>530</v>
      </c>
      <c r="E404" s="2" t="s">
        <v>167</v>
      </c>
      <c r="F404" s="2" t="s">
        <v>167</v>
      </c>
      <c r="G404" s="2" t="s">
        <v>167</v>
      </c>
      <c r="H404" s="2" t="s">
        <v>167</v>
      </c>
      <c r="I404" s="2" t="s">
        <v>167</v>
      </c>
      <c r="J404" s="2" t="s">
        <v>167</v>
      </c>
      <c r="K404" s="2">
        <v>40</v>
      </c>
      <c r="L404" s="2" t="s">
        <v>496</v>
      </c>
      <c r="M404" s="2" t="s">
        <v>167</v>
      </c>
      <c r="N404" s="2">
        <v>30</v>
      </c>
      <c r="O404" s="2" t="s">
        <v>493</v>
      </c>
      <c r="P404" s="2" t="s">
        <v>167</v>
      </c>
      <c r="Q404" s="2">
        <v>130</v>
      </c>
      <c r="R404" s="2" t="s">
        <v>497</v>
      </c>
      <c r="S404" s="2" t="s">
        <v>489</v>
      </c>
      <c r="T404" s="2" t="s">
        <v>172</v>
      </c>
    </row>
    <row r="405" spans="1:20" x14ac:dyDescent="0.25">
      <c r="A405" s="9" t="str">
        <f t="shared" si="32"/>
        <v>5140</v>
      </c>
      <c r="B405" s="9" t="str">
        <f t="shared" si="33"/>
        <v>5</v>
      </c>
      <c r="C405" s="9" t="str">
        <f t="shared" si="34"/>
        <v>5</v>
      </c>
      <c r="D405" s="9" t="str">
        <f t="shared" si="35"/>
        <v>540</v>
      </c>
      <c r="E405" s="2" t="s">
        <v>167</v>
      </c>
      <c r="F405" s="2" t="s">
        <v>167</v>
      </c>
      <c r="G405" s="2" t="s">
        <v>167</v>
      </c>
      <c r="H405" s="2" t="s">
        <v>167</v>
      </c>
      <c r="I405" s="2" t="s">
        <v>167</v>
      </c>
      <c r="J405" s="2" t="s">
        <v>167</v>
      </c>
      <c r="K405" s="2" t="s">
        <v>167</v>
      </c>
      <c r="L405" s="2" t="s">
        <v>167</v>
      </c>
      <c r="M405" s="2" t="s">
        <v>167</v>
      </c>
      <c r="N405" s="2">
        <v>40</v>
      </c>
      <c r="O405" s="2" t="s">
        <v>498</v>
      </c>
      <c r="P405" s="2" t="s">
        <v>167</v>
      </c>
      <c r="Q405" s="2">
        <v>140</v>
      </c>
      <c r="R405" s="2" t="s">
        <v>499</v>
      </c>
      <c r="S405" s="2" t="s">
        <v>489</v>
      </c>
      <c r="T405" s="2" t="s">
        <v>172</v>
      </c>
    </row>
    <row r="406" spans="1:20" x14ac:dyDescent="0.25">
      <c r="A406" s="9" t="str">
        <f t="shared" si="32"/>
        <v>5150</v>
      </c>
      <c r="B406" s="9" t="str">
        <f t="shared" si="33"/>
        <v>5</v>
      </c>
      <c r="C406" s="9" t="str">
        <f t="shared" si="34"/>
        <v>5</v>
      </c>
      <c r="D406" s="9" t="str">
        <f t="shared" si="35"/>
        <v>545</v>
      </c>
      <c r="E406" s="2" t="s">
        <v>167</v>
      </c>
      <c r="F406" s="2" t="s">
        <v>167</v>
      </c>
      <c r="G406" s="2" t="s">
        <v>167</v>
      </c>
      <c r="H406" s="2" t="s">
        <v>167</v>
      </c>
      <c r="I406" s="2" t="s">
        <v>167</v>
      </c>
      <c r="J406" s="2" t="s">
        <v>167</v>
      </c>
      <c r="K406" s="2" t="s">
        <v>167</v>
      </c>
      <c r="L406" s="2" t="s">
        <v>167</v>
      </c>
      <c r="M406" s="2" t="s">
        <v>167</v>
      </c>
      <c r="N406" s="2">
        <v>45</v>
      </c>
      <c r="O406" s="2" t="s">
        <v>500</v>
      </c>
      <c r="P406" s="2" t="s">
        <v>167</v>
      </c>
      <c r="Q406" s="2">
        <v>150</v>
      </c>
      <c r="R406" s="2" t="s">
        <v>501</v>
      </c>
      <c r="S406" s="2" t="s">
        <v>502</v>
      </c>
      <c r="T406" s="2" t="s">
        <v>172</v>
      </c>
    </row>
    <row r="407" spans="1:20" x14ac:dyDescent="0.25">
      <c r="A407" s="9" t="str">
        <f t="shared" si="32"/>
        <v>5200</v>
      </c>
      <c r="B407" s="9" t="str">
        <f t="shared" si="33"/>
        <v>5</v>
      </c>
      <c r="C407" s="9" t="str">
        <f t="shared" si="34"/>
        <v>5</v>
      </c>
      <c r="D407" s="9" t="str">
        <f t="shared" si="35"/>
        <v>5</v>
      </c>
      <c r="E407" s="2" t="s">
        <v>167</v>
      </c>
      <c r="F407" s="2" t="s">
        <v>167</v>
      </c>
      <c r="G407" s="2" t="s">
        <v>167</v>
      </c>
      <c r="H407" s="2" t="s">
        <v>167</v>
      </c>
      <c r="I407" s="2" t="s">
        <v>167</v>
      </c>
      <c r="J407" s="2" t="s">
        <v>167</v>
      </c>
      <c r="K407" s="2" t="s">
        <v>167</v>
      </c>
      <c r="L407" s="2" t="s">
        <v>167</v>
      </c>
      <c r="M407" s="2" t="s">
        <v>167</v>
      </c>
      <c r="N407" s="2" t="s">
        <v>167</v>
      </c>
      <c r="O407" s="2" t="s">
        <v>167</v>
      </c>
      <c r="P407" s="2" t="s">
        <v>167</v>
      </c>
      <c r="Q407" s="2">
        <v>200</v>
      </c>
      <c r="R407" s="2" t="s">
        <v>491</v>
      </c>
      <c r="S407" s="2" t="s">
        <v>503</v>
      </c>
      <c r="T407" s="2" t="s">
        <v>504</v>
      </c>
    </row>
    <row r="408" spans="1:20" x14ac:dyDescent="0.25">
      <c r="A408" s="9" t="str">
        <f t="shared" si="32"/>
        <v>5250</v>
      </c>
      <c r="B408" s="9" t="str">
        <f t="shared" si="33"/>
        <v>5</v>
      </c>
      <c r="C408" s="9" t="str">
        <f t="shared" si="34"/>
        <v>5</v>
      </c>
      <c r="D408" s="9" t="str">
        <f t="shared" si="35"/>
        <v>5</v>
      </c>
      <c r="E408" s="2" t="s">
        <v>167</v>
      </c>
      <c r="F408" s="2" t="s">
        <v>167</v>
      </c>
      <c r="G408" s="2" t="s">
        <v>167</v>
      </c>
      <c r="H408" s="2" t="s">
        <v>167</v>
      </c>
      <c r="I408" s="2" t="s">
        <v>167</v>
      </c>
      <c r="J408" s="2" t="s">
        <v>167</v>
      </c>
      <c r="K408" s="2" t="s">
        <v>167</v>
      </c>
      <c r="L408" s="2" t="s">
        <v>167</v>
      </c>
      <c r="M408" s="2" t="s">
        <v>167</v>
      </c>
      <c r="N408" s="2" t="s">
        <v>167</v>
      </c>
      <c r="O408" s="2" t="s">
        <v>167</v>
      </c>
      <c r="P408" s="2" t="s">
        <v>167</v>
      </c>
      <c r="Q408" s="2">
        <v>250</v>
      </c>
      <c r="R408" s="2" t="s">
        <v>494</v>
      </c>
      <c r="S408" s="2" t="s">
        <v>505</v>
      </c>
      <c r="T408" s="2" t="s">
        <v>506</v>
      </c>
    </row>
    <row r="409" spans="1:20" x14ac:dyDescent="0.25">
      <c r="A409" s="9" t="str">
        <f t="shared" si="32"/>
        <v>5300</v>
      </c>
      <c r="B409" s="9" t="str">
        <f t="shared" si="33"/>
        <v>5</v>
      </c>
      <c r="C409" s="9" t="str">
        <f t="shared" si="34"/>
        <v>5</v>
      </c>
      <c r="D409" s="9" t="str">
        <f t="shared" si="35"/>
        <v>5</v>
      </c>
      <c r="E409" s="2" t="s">
        <v>167</v>
      </c>
      <c r="F409" s="2" t="s">
        <v>167</v>
      </c>
      <c r="G409" s="2" t="s">
        <v>167</v>
      </c>
      <c r="H409" s="2" t="s">
        <v>167</v>
      </c>
      <c r="I409" s="2" t="s">
        <v>167</v>
      </c>
      <c r="J409" s="2" t="s">
        <v>167</v>
      </c>
      <c r="K409" s="2" t="s">
        <v>167</v>
      </c>
      <c r="L409" s="2" t="s">
        <v>167</v>
      </c>
      <c r="M409" s="2" t="s">
        <v>167</v>
      </c>
      <c r="N409" s="2" t="s">
        <v>167</v>
      </c>
      <c r="O409" s="2" t="s">
        <v>167</v>
      </c>
      <c r="P409" s="2" t="s">
        <v>167</v>
      </c>
      <c r="Q409" s="2">
        <v>300</v>
      </c>
      <c r="R409" s="2" t="s">
        <v>507</v>
      </c>
      <c r="S409" s="2" t="s">
        <v>508</v>
      </c>
      <c r="T409" s="2" t="s">
        <v>172</v>
      </c>
    </row>
    <row r="410" spans="1:20" x14ac:dyDescent="0.25">
      <c r="A410" s="9" t="str">
        <f t="shared" si="32"/>
        <v>5400</v>
      </c>
      <c r="B410" s="9" t="str">
        <f t="shared" si="33"/>
        <v>5</v>
      </c>
      <c r="C410" s="9" t="str">
        <f t="shared" si="34"/>
        <v>5</v>
      </c>
      <c r="D410" s="9" t="str">
        <f t="shared" si="35"/>
        <v>5</v>
      </c>
      <c r="E410" s="2" t="s">
        <v>167</v>
      </c>
      <c r="F410" s="2" t="s">
        <v>167</v>
      </c>
      <c r="G410" s="2" t="s">
        <v>167</v>
      </c>
      <c r="H410" s="2" t="s">
        <v>167</v>
      </c>
      <c r="I410" s="2" t="s">
        <v>167</v>
      </c>
      <c r="J410" s="2" t="s">
        <v>167</v>
      </c>
      <c r="K410" s="2" t="s">
        <v>167</v>
      </c>
      <c r="L410" s="2" t="s">
        <v>167</v>
      </c>
      <c r="M410" s="2" t="s">
        <v>167</v>
      </c>
      <c r="N410" s="2" t="s">
        <v>167</v>
      </c>
      <c r="O410" s="2" t="s">
        <v>167</v>
      </c>
      <c r="P410" s="2" t="s">
        <v>167</v>
      </c>
      <c r="Q410" s="2">
        <v>400</v>
      </c>
      <c r="R410" s="2" t="s">
        <v>509</v>
      </c>
      <c r="S410" s="2" t="s">
        <v>510</v>
      </c>
      <c r="T410" s="2" t="s">
        <v>172</v>
      </c>
    </row>
    <row r="411" spans="1:20" x14ac:dyDescent="0.25">
      <c r="A411" s="9" t="str">
        <f t="shared" si="32"/>
        <v>5401</v>
      </c>
      <c r="B411" s="9" t="str">
        <f t="shared" si="33"/>
        <v>5</v>
      </c>
      <c r="C411" s="9" t="str">
        <f t="shared" si="34"/>
        <v>5</v>
      </c>
      <c r="D411" s="9" t="str">
        <f t="shared" si="35"/>
        <v>5</v>
      </c>
      <c r="E411" s="2" t="s">
        <v>167</v>
      </c>
      <c r="F411" s="2" t="s">
        <v>167</v>
      </c>
      <c r="G411" s="2" t="s">
        <v>167</v>
      </c>
      <c r="H411" s="2" t="s">
        <v>167</v>
      </c>
      <c r="I411" s="2" t="s">
        <v>167</v>
      </c>
      <c r="J411" s="2" t="s">
        <v>167</v>
      </c>
      <c r="K411" s="2" t="s">
        <v>167</v>
      </c>
      <c r="L411" s="2" t="s">
        <v>167</v>
      </c>
      <c r="M411" s="2" t="s">
        <v>167</v>
      </c>
      <c r="N411" s="2" t="s">
        <v>167</v>
      </c>
      <c r="O411" s="2" t="s">
        <v>167</v>
      </c>
      <c r="P411" s="2" t="s">
        <v>167</v>
      </c>
      <c r="Q411" s="2">
        <v>401</v>
      </c>
      <c r="R411" s="2" t="s">
        <v>511</v>
      </c>
      <c r="S411" s="2" t="s">
        <v>512</v>
      </c>
      <c r="T411" s="2" t="s">
        <v>172</v>
      </c>
    </row>
    <row r="412" spans="1:20" x14ac:dyDescent="0.25">
      <c r="A412" s="9" t="str">
        <f t="shared" si="32"/>
        <v>5402</v>
      </c>
      <c r="B412" s="9" t="str">
        <f t="shared" si="33"/>
        <v>5</v>
      </c>
      <c r="C412" s="9" t="str">
        <f t="shared" si="34"/>
        <v>5</v>
      </c>
      <c r="D412" s="9" t="str">
        <f t="shared" si="35"/>
        <v>5</v>
      </c>
      <c r="E412" s="2" t="s">
        <v>167</v>
      </c>
      <c r="F412" s="2" t="s">
        <v>167</v>
      </c>
      <c r="G412" s="2" t="s">
        <v>167</v>
      </c>
      <c r="H412" s="2" t="s">
        <v>167</v>
      </c>
      <c r="I412" s="2" t="s">
        <v>167</v>
      </c>
      <c r="J412" s="2" t="s">
        <v>167</v>
      </c>
      <c r="K412" s="2" t="s">
        <v>167</v>
      </c>
      <c r="L412" s="2" t="s">
        <v>167</v>
      </c>
      <c r="M412" s="2" t="s">
        <v>167</v>
      </c>
      <c r="N412" s="2" t="s">
        <v>167</v>
      </c>
      <c r="O412" s="2" t="s">
        <v>167</v>
      </c>
      <c r="P412" s="2" t="s">
        <v>167</v>
      </c>
      <c r="Q412" s="2">
        <v>402</v>
      </c>
      <c r="R412" s="2" t="s">
        <v>513</v>
      </c>
      <c r="S412" s="2" t="s">
        <v>514</v>
      </c>
      <c r="T412" s="2" t="s">
        <v>172</v>
      </c>
    </row>
    <row r="413" spans="1:20" x14ac:dyDescent="0.25">
      <c r="A413" s="9" t="str">
        <f t="shared" si="32"/>
        <v>5450</v>
      </c>
      <c r="B413" s="9" t="str">
        <f t="shared" si="33"/>
        <v>5</v>
      </c>
      <c r="C413" s="9" t="str">
        <f t="shared" si="34"/>
        <v>5</v>
      </c>
      <c r="D413" s="9" t="str">
        <f t="shared" si="35"/>
        <v>5</v>
      </c>
      <c r="E413" s="2" t="s">
        <v>167</v>
      </c>
      <c r="F413" s="2" t="s">
        <v>167</v>
      </c>
      <c r="G413" s="2" t="s">
        <v>167</v>
      </c>
      <c r="H413" s="2" t="s">
        <v>167</v>
      </c>
      <c r="I413" s="2" t="s">
        <v>167</v>
      </c>
      <c r="J413" s="2" t="s">
        <v>167</v>
      </c>
      <c r="K413" s="2" t="s">
        <v>167</v>
      </c>
      <c r="L413" s="2" t="s">
        <v>167</v>
      </c>
      <c r="M413" s="2" t="s">
        <v>167</v>
      </c>
      <c r="N413" s="2" t="s">
        <v>167</v>
      </c>
      <c r="O413" s="2" t="s">
        <v>167</v>
      </c>
      <c r="P413" s="2" t="s">
        <v>167</v>
      </c>
      <c r="Q413" s="2">
        <v>450</v>
      </c>
      <c r="R413" s="2" t="s">
        <v>515</v>
      </c>
      <c r="S413" s="2" t="s">
        <v>516</v>
      </c>
      <c r="T413" s="2" t="s">
        <v>172</v>
      </c>
    </row>
    <row r="414" spans="1:20" s="8" customFormat="1" x14ac:dyDescent="0.25">
      <c r="A414" s="8" t="str">
        <f t="shared" si="32"/>
        <v>5310</v>
      </c>
      <c r="B414" s="8" t="str">
        <f t="shared" si="33"/>
        <v>5</v>
      </c>
      <c r="C414" s="8" t="str">
        <f t="shared" si="34"/>
        <v>5</v>
      </c>
      <c r="D414" s="8" t="str">
        <f t="shared" si="35"/>
        <v>5</v>
      </c>
      <c r="E414" s="8" t="s">
        <v>167</v>
      </c>
      <c r="F414" s="8" t="s">
        <v>167</v>
      </c>
      <c r="G414" s="8" t="s">
        <v>167</v>
      </c>
      <c r="H414" s="8" t="s">
        <v>167</v>
      </c>
      <c r="I414" s="8" t="s">
        <v>167</v>
      </c>
      <c r="J414" s="8" t="s">
        <v>167</v>
      </c>
      <c r="K414" s="8" t="s">
        <v>167</v>
      </c>
      <c r="L414" s="8" t="s">
        <v>167</v>
      </c>
      <c r="M414" s="8" t="s">
        <v>167</v>
      </c>
      <c r="N414" s="8" t="s">
        <v>167</v>
      </c>
      <c r="O414" s="8" t="s">
        <v>167</v>
      </c>
      <c r="P414" s="8" t="s">
        <v>167</v>
      </c>
      <c r="Q414" s="8">
        <v>310</v>
      </c>
      <c r="R414" s="8" t="s">
        <v>648</v>
      </c>
      <c r="S414" s="8" t="s">
        <v>649</v>
      </c>
      <c r="T414" s="8" t="s">
        <v>167</v>
      </c>
    </row>
    <row r="415" spans="1:20" x14ac:dyDescent="0.25">
      <c r="A415" s="9" t="str">
        <f t="shared" si="32"/>
        <v>5</v>
      </c>
      <c r="B415" s="9" t="str">
        <f t="shared" si="33"/>
        <v>5</v>
      </c>
      <c r="C415" s="9" t="str">
        <f t="shared" si="34"/>
        <v>5</v>
      </c>
      <c r="D415" s="9" t="str">
        <f t="shared" si="35"/>
        <v>5</v>
      </c>
      <c r="E415" s="2" t="s">
        <v>167</v>
      </c>
      <c r="F415" s="2" t="s">
        <v>167</v>
      </c>
      <c r="G415" s="2" t="s">
        <v>167</v>
      </c>
      <c r="H415" s="2" t="s">
        <v>167</v>
      </c>
      <c r="I415" s="2" t="s">
        <v>167</v>
      </c>
      <c r="J415" s="2" t="s">
        <v>167</v>
      </c>
      <c r="K415" s="2" t="s">
        <v>167</v>
      </c>
      <c r="L415" s="2" t="s">
        <v>167</v>
      </c>
      <c r="M415" s="2" t="s">
        <v>167</v>
      </c>
      <c r="N415" s="2" t="s">
        <v>167</v>
      </c>
      <c r="O415" s="2" t="s">
        <v>167</v>
      </c>
      <c r="P415" s="2" t="s">
        <v>167</v>
      </c>
      <c r="Q415" s="2" t="s">
        <v>167</v>
      </c>
      <c r="R415" s="2" t="s">
        <v>167</v>
      </c>
      <c r="S415" s="2" t="s">
        <v>167</v>
      </c>
      <c r="T415" s="2" t="s">
        <v>167</v>
      </c>
    </row>
    <row r="416" spans="1:20" x14ac:dyDescent="0.25">
      <c r="A416" s="9" t="str">
        <f t="shared" si="32"/>
        <v>5</v>
      </c>
      <c r="B416" s="9" t="str">
        <f t="shared" si="33"/>
        <v>5</v>
      </c>
      <c r="C416" s="9" t="str">
        <f t="shared" si="34"/>
        <v>5</v>
      </c>
      <c r="D416" s="9" t="str">
        <f t="shared" si="35"/>
        <v>5</v>
      </c>
      <c r="E416" s="2" t="s">
        <v>167</v>
      </c>
      <c r="F416" s="2" t="s">
        <v>167</v>
      </c>
      <c r="G416" s="2" t="s">
        <v>167</v>
      </c>
      <c r="H416" s="2" t="s">
        <v>167</v>
      </c>
      <c r="I416" s="2" t="s">
        <v>167</v>
      </c>
      <c r="J416" s="2" t="s">
        <v>167</v>
      </c>
      <c r="K416" s="2" t="s">
        <v>167</v>
      </c>
      <c r="L416" s="2" t="s">
        <v>167</v>
      </c>
      <c r="M416" s="2" t="s">
        <v>167</v>
      </c>
      <c r="N416" s="2" t="s">
        <v>167</v>
      </c>
      <c r="O416" s="2" t="s">
        <v>167</v>
      </c>
      <c r="P416" s="2" t="s">
        <v>167</v>
      </c>
      <c r="Q416" s="2" t="s">
        <v>167</v>
      </c>
      <c r="R416" s="2" t="s">
        <v>167</v>
      </c>
      <c r="S416" s="2" t="s">
        <v>167</v>
      </c>
      <c r="T416" s="2" t="s">
        <v>167</v>
      </c>
    </row>
    <row r="417" spans="1:20" x14ac:dyDescent="0.25">
      <c r="A417" s="9" t="str">
        <f t="shared" si="32"/>
        <v>5</v>
      </c>
      <c r="B417" s="9" t="str">
        <f t="shared" si="33"/>
        <v>5</v>
      </c>
      <c r="C417" s="9" t="str">
        <f t="shared" si="34"/>
        <v>5</v>
      </c>
      <c r="D417" s="9" t="str">
        <f t="shared" si="35"/>
        <v>5</v>
      </c>
      <c r="E417" s="2" t="s">
        <v>167</v>
      </c>
      <c r="F417" s="2" t="s">
        <v>167</v>
      </c>
      <c r="G417" s="2" t="s">
        <v>167</v>
      </c>
      <c r="H417" s="2" t="s">
        <v>167</v>
      </c>
      <c r="I417" s="2" t="s">
        <v>167</v>
      </c>
      <c r="J417" s="2" t="s">
        <v>167</v>
      </c>
      <c r="K417" s="2" t="s">
        <v>167</v>
      </c>
      <c r="L417" s="2" t="s">
        <v>167</v>
      </c>
      <c r="M417" s="2" t="s">
        <v>167</v>
      </c>
      <c r="N417" s="2" t="s">
        <v>167</v>
      </c>
      <c r="O417" s="2" t="s">
        <v>167</v>
      </c>
      <c r="P417" s="2" t="s">
        <v>167</v>
      </c>
      <c r="Q417" s="2" t="s">
        <v>167</v>
      </c>
      <c r="R417" s="2" t="s">
        <v>167</v>
      </c>
      <c r="S417" s="2" t="s">
        <v>167</v>
      </c>
      <c r="T417" s="2" t="s">
        <v>167</v>
      </c>
    </row>
    <row r="418" spans="1:20" x14ac:dyDescent="0.25">
      <c r="A418" s="9" t="str">
        <f t="shared" si="32"/>
        <v>5</v>
      </c>
      <c r="B418" s="9" t="str">
        <f t="shared" si="33"/>
        <v>5</v>
      </c>
      <c r="C418" s="9" t="str">
        <f t="shared" si="34"/>
        <v>5</v>
      </c>
      <c r="D418" s="9" t="str">
        <f t="shared" si="35"/>
        <v>5</v>
      </c>
      <c r="E418" s="2" t="s">
        <v>167</v>
      </c>
      <c r="F418" s="2" t="s">
        <v>167</v>
      </c>
      <c r="G418" s="2" t="s">
        <v>167</v>
      </c>
      <c r="H418" s="2" t="s">
        <v>167</v>
      </c>
      <c r="I418" s="2" t="s">
        <v>167</v>
      </c>
      <c r="J418" s="2" t="s">
        <v>167</v>
      </c>
      <c r="K418" s="2" t="s">
        <v>167</v>
      </c>
      <c r="L418" s="2" t="s">
        <v>167</v>
      </c>
      <c r="M418" s="2" t="s">
        <v>167</v>
      </c>
      <c r="N418" s="2" t="s">
        <v>167</v>
      </c>
      <c r="O418" s="2" t="s">
        <v>167</v>
      </c>
      <c r="P418" s="2" t="s">
        <v>167</v>
      </c>
      <c r="Q418" s="2" t="s">
        <v>167</v>
      </c>
      <c r="R418" s="2" t="s">
        <v>167</v>
      </c>
      <c r="S418" s="2" t="s">
        <v>167</v>
      </c>
      <c r="T418" s="2" t="s">
        <v>167</v>
      </c>
    </row>
    <row r="419" spans="1:20" x14ac:dyDescent="0.25">
      <c r="A419" s="9" t="str">
        <f t="shared" si="32"/>
        <v>5</v>
      </c>
      <c r="B419" s="9" t="str">
        <f t="shared" si="33"/>
        <v>5</v>
      </c>
      <c r="C419" s="9" t="str">
        <f t="shared" si="34"/>
        <v>5</v>
      </c>
      <c r="D419" s="9" t="str">
        <f t="shared" si="35"/>
        <v>5</v>
      </c>
      <c r="E419" s="2" t="s">
        <v>167</v>
      </c>
      <c r="F419" s="2" t="s">
        <v>167</v>
      </c>
      <c r="G419" s="2" t="s">
        <v>167</v>
      </c>
      <c r="H419" s="2" t="s">
        <v>167</v>
      </c>
      <c r="I419" s="2" t="s">
        <v>167</v>
      </c>
      <c r="J419" s="2" t="s">
        <v>167</v>
      </c>
      <c r="K419" s="2" t="s">
        <v>167</v>
      </c>
      <c r="L419" s="2" t="s">
        <v>167</v>
      </c>
      <c r="M419" s="2" t="s">
        <v>167</v>
      </c>
      <c r="N419" s="2" t="s">
        <v>167</v>
      </c>
      <c r="O419" s="2" t="s">
        <v>167</v>
      </c>
      <c r="P419" s="2" t="s">
        <v>167</v>
      </c>
      <c r="Q419" s="2" t="s">
        <v>167</v>
      </c>
      <c r="R419" s="2" t="s">
        <v>167</v>
      </c>
      <c r="S419" s="2" t="s">
        <v>167</v>
      </c>
      <c r="T419" s="2" t="s">
        <v>167</v>
      </c>
    </row>
    <row r="420" spans="1:20" x14ac:dyDescent="0.25">
      <c r="A420" s="9" t="str">
        <f t="shared" si="32"/>
        <v>5</v>
      </c>
      <c r="B420" s="9" t="str">
        <f t="shared" si="33"/>
        <v>5</v>
      </c>
      <c r="C420" s="9" t="str">
        <f t="shared" si="34"/>
        <v>5</v>
      </c>
      <c r="D420" s="9" t="str">
        <f t="shared" si="35"/>
        <v>5</v>
      </c>
      <c r="E420" s="2" t="s">
        <v>167</v>
      </c>
      <c r="F420" s="2" t="s">
        <v>167</v>
      </c>
      <c r="G420" s="2" t="s">
        <v>167</v>
      </c>
      <c r="H420" s="2" t="s">
        <v>167</v>
      </c>
      <c r="I420" s="2" t="s">
        <v>167</v>
      </c>
      <c r="J420" s="2" t="s">
        <v>167</v>
      </c>
      <c r="K420" s="2" t="s">
        <v>167</v>
      </c>
      <c r="L420" s="2" t="s">
        <v>167</v>
      </c>
      <c r="M420" s="2" t="s">
        <v>167</v>
      </c>
      <c r="N420" s="2" t="s">
        <v>167</v>
      </c>
      <c r="O420" s="2" t="s">
        <v>167</v>
      </c>
      <c r="P420" s="2" t="s">
        <v>167</v>
      </c>
      <c r="Q420" s="2" t="s">
        <v>167</v>
      </c>
      <c r="R420" s="2" t="s">
        <v>167</v>
      </c>
      <c r="S420" s="2" t="s">
        <v>167</v>
      </c>
      <c r="T420" s="2" t="s">
        <v>167</v>
      </c>
    </row>
    <row r="421" spans="1:20" x14ac:dyDescent="0.25">
      <c r="A421" s="9" t="str">
        <f t="shared" si="32"/>
        <v>5</v>
      </c>
      <c r="B421" s="9" t="str">
        <f t="shared" si="33"/>
        <v>5</v>
      </c>
      <c r="C421" s="9" t="str">
        <f t="shared" si="34"/>
        <v>5</v>
      </c>
      <c r="D421" s="9" t="str">
        <f t="shared" si="35"/>
        <v>5</v>
      </c>
      <c r="E421" s="2" t="s">
        <v>167</v>
      </c>
      <c r="F421" s="2" t="s">
        <v>167</v>
      </c>
      <c r="G421" s="2" t="s">
        <v>167</v>
      </c>
      <c r="H421" s="2" t="s">
        <v>167</v>
      </c>
      <c r="I421" s="2" t="s">
        <v>167</v>
      </c>
      <c r="J421" s="2" t="s">
        <v>167</v>
      </c>
      <c r="K421" s="2" t="s">
        <v>167</v>
      </c>
      <c r="L421" s="2" t="s">
        <v>167</v>
      </c>
      <c r="M421" s="2" t="s">
        <v>167</v>
      </c>
      <c r="N421" s="2" t="s">
        <v>167</v>
      </c>
      <c r="O421" s="2" t="s">
        <v>167</v>
      </c>
      <c r="P421" s="2" t="s">
        <v>167</v>
      </c>
      <c r="Q421" s="2" t="s">
        <v>167</v>
      </c>
      <c r="R421" s="2" t="s">
        <v>167</v>
      </c>
      <c r="S421" s="2" t="s">
        <v>167</v>
      </c>
      <c r="T421" s="2" t="s">
        <v>167</v>
      </c>
    </row>
    <row r="422" spans="1:20" x14ac:dyDescent="0.25">
      <c r="A422" s="9" t="str">
        <f t="shared" si="32"/>
        <v>5</v>
      </c>
      <c r="B422" s="9" t="str">
        <f t="shared" si="33"/>
        <v>5</v>
      </c>
      <c r="C422" s="9" t="str">
        <f t="shared" si="34"/>
        <v>5</v>
      </c>
      <c r="D422" s="9" t="str">
        <f t="shared" si="35"/>
        <v>5</v>
      </c>
      <c r="E422" s="2" t="s">
        <v>167</v>
      </c>
      <c r="F422" s="2" t="s">
        <v>167</v>
      </c>
      <c r="G422" s="2" t="s">
        <v>167</v>
      </c>
      <c r="H422" s="2" t="s">
        <v>167</v>
      </c>
      <c r="I422" s="2" t="s">
        <v>167</v>
      </c>
      <c r="J422" s="2" t="s">
        <v>167</v>
      </c>
      <c r="K422" s="2" t="s">
        <v>167</v>
      </c>
      <c r="L422" s="2" t="s">
        <v>167</v>
      </c>
      <c r="M422" s="2" t="s">
        <v>167</v>
      </c>
      <c r="N422" s="2" t="s">
        <v>167</v>
      </c>
      <c r="O422" s="2" t="s">
        <v>167</v>
      </c>
      <c r="P422" s="2" t="s">
        <v>167</v>
      </c>
      <c r="Q422" s="2" t="s">
        <v>167</v>
      </c>
      <c r="R422" s="2" t="s">
        <v>167</v>
      </c>
      <c r="S422" s="2" t="s">
        <v>167</v>
      </c>
      <c r="T422" s="2" t="s">
        <v>167</v>
      </c>
    </row>
    <row r="423" spans="1:20" x14ac:dyDescent="0.25">
      <c r="A423" s="9" t="str">
        <f t="shared" si="32"/>
        <v>5</v>
      </c>
      <c r="B423" s="9" t="str">
        <f t="shared" si="33"/>
        <v>5</v>
      </c>
      <c r="C423" s="9" t="str">
        <f t="shared" si="34"/>
        <v>5</v>
      </c>
      <c r="D423" s="9" t="str">
        <f t="shared" si="35"/>
        <v>5</v>
      </c>
      <c r="E423" s="2" t="s">
        <v>167</v>
      </c>
      <c r="F423" s="2" t="s">
        <v>167</v>
      </c>
      <c r="G423" s="2" t="s">
        <v>167</v>
      </c>
      <c r="H423" s="2" t="s">
        <v>167</v>
      </c>
      <c r="I423" s="2" t="s">
        <v>167</v>
      </c>
      <c r="J423" s="2" t="s">
        <v>167</v>
      </c>
      <c r="K423" s="2" t="s">
        <v>167</v>
      </c>
      <c r="L423" s="2" t="s">
        <v>167</v>
      </c>
      <c r="M423" s="2" t="s">
        <v>167</v>
      </c>
      <c r="N423" s="2" t="s">
        <v>167</v>
      </c>
      <c r="O423" s="2" t="s">
        <v>167</v>
      </c>
      <c r="P423" s="2" t="s">
        <v>167</v>
      </c>
      <c r="Q423" s="2" t="s">
        <v>167</v>
      </c>
      <c r="R423" s="2" t="s">
        <v>167</v>
      </c>
      <c r="S423" s="2" t="s">
        <v>167</v>
      </c>
      <c r="T423" s="2" t="s">
        <v>167</v>
      </c>
    </row>
    <row r="424" spans="1:20" x14ac:dyDescent="0.25">
      <c r="A424" s="9" t="str">
        <f t="shared" si="32"/>
        <v>5</v>
      </c>
      <c r="B424" s="9" t="str">
        <f t="shared" si="33"/>
        <v>5</v>
      </c>
      <c r="C424" s="9" t="str">
        <f t="shared" si="34"/>
        <v>5</v>
      </c>
      <c r="D424" s="9" t="str">
        <f t="shared" si="35"/>
        <v>5</v>
      </c>
      <c r="E424" s="2" t="s">
        <v>167</v>
      </c>
      <c r="F424" s="2" t="s">
        <v>167</v>
      </c>
      <c r="G424" s="2" t="s">
        <v>167</v>
      </c>
      <c r="H424" s="2" t="s">
        <v>167</v>
      </c>
      <c r="I424" s="2" t="s">
        <v>167</v>
      </c>
      <c r="J424" s="2" t="s">
        <v>167</v>
      </c>
      <c r="K424" s="2" t="s">
        <v>167</v>
      </c>
      <c r="L424" s="2" t="s">
        <v>167</v>
      </c>
      <c r="M424" s="2" t="s">
        <v>167</v>
      </c>
      <c r="N424" s="2" t="s">
        <v>167</v>
      </c>
      <c r="O424" s="2" t="s">
        <v>167</v>
      </c>
      <c r="P424" s="2" t="s">
        <v>167</v>
      </c>
      <c r="Q424" s="2" t="s">
        <v>167</v>
      </c>
      <c r="R424" s="2" t="s">
        <v>167</v>
      </c>
      <c r="S424" s="2" t="s">
        <v>167</v>
      </c>
      <c r="T424" s="2" t="s">
        <v>167</v>
      </c>
    </row>
    <row r="425" spans="1:20" x14ac:dyDescent="0.25">
      <c r="A425" s="9" t="str">
        <f t="shared" si="32"/>
        <v>5</v>
      </c>
      <c r="B425" s="9" t="str">
        <f t="shared" si="33"/>
        <v>5</v>
      </c>
      <c r="C425" s="9" t="str">
        <f t="shared" si="34"/>
        <v>5</v>
      </c>
      <c r="D425" s="9" t="str">
        <f t="shared" si="35"/>
        <v>5</v>
      </c>
      <c r="E425" s="2" t="s">
        <v>167</v>
      </c>
      <c r="F425" s="2" t="s">
        <v>167</v>
      </c>
      <c r="G425" s="2" t="s">
        <v>167</v>
      </c>
      <c r="H425" s="2" t="s">
        <v>167</v>
      </c>
      <c r="I425" s="2" t="s">
        <v>167</v>
      </c>
      <c r="J425" s="2" t="s">
        <v>167</v>
      </c>
      <c r="K425" s="2" t="s">
        <v>167</v>
      </c>
      <c r="L425" s="2" t="s">
        <v>167</v>
      </c>
      <c r="M425" s="2" t="s">
        <v>167</v>
      </c>
      <c r="N425" s="2" t="s">
        <v>167</v>
      </c>
      <c r="O425" s="2" t="s">
        <v>167</v>
      </c>
      <c r="P425" s="2" t="s">
        <v>167</v>
      </c>
      <c r="Q425" s="2" t="s">
        <v>167</v>
      </c>
      <c r="R425" s="2" t="s">
        <v>167</v>
      </c>
      <c r="S425" s="2" t="s">
        <v>167</v>
      </c>
      <c r="T425" s="2" t="s">
        <v>167</v>
      </c>
    </row>
    <row r="426" spans="1:20" x14ac:dyDescent="0.25">
      <c r="A426" s="9" t="str">
        <f t="shared" si="32"/>
        <v>5</v>
      </c>
      <c r="B426" s="9" t="str">
        <f t="shared" si="33"/>
        <v>5</v>
      </c>
      <c r="C426" s="9" t="str">
        <f t="shared" si="34"/>
        <v>5</v>
      </c>
      <c r="D426" s="9" t="str">
        <f t="shared" si="35"/>
        <v>5</v>
      </c>
      <c r="E426" s="2" t="s">
        <v>167</v>
      </c>
      <c r="F426" s="2" t="s">
        <v>167</v>
      </c>
      <c r="G426" s="2" t="s">
        <v>167</v>
      </c>
      <c r="H426" s="2" t="s">
        <v>167</v>
      </c>
      <c r="I426" s="2" t="s">
        <v>167</v>
      </c>
      <c r="J426" s="2" t="s">
        <v>167</v>
      </c>
      <c r="K426" s="2" t="s">
        <v>167</v>
      </c>
      <c r="L426" s="2" t="s">
        <v>167</v>
      </c>
      <c r="M426" s="2" t="s">
        <v>167</v>
      </c>
      <c r="N426" s="2" t="s">
        <v>167</v>
      </c>
      <c r="O426" s="2" t="s">
        <v>167</v>
      </c>
      <c r="P426" s="2" t="s">
        <v>167</v>
      </c>
      <c r="Q426" s="2" t="s">
        <v>167</v>
      </c>
      <c r="R426" s="2" t="s">
        <v>167</v>
      </c>
      <c r="S426" s="2" t="s">
        <v>167</v>
      </c>
      <c r="T426" s="2" t="s">
        <v>167</v>
      </c>
    </row>
    <row r="427" spans="1:20" x14ac:dyDescent="0.25">
      <c r="A427" s="9" t="str">
        <f t="shared" si="32"/>
        <v>5</v>
      </c>
      <c r="B427" s="9" t="str">
        <f t="shared" si="33"/>
        <v>5</v>
      </c>
      <c r="C427" s="9" t="str">
        <f t="shared" si="34"/>
        <v>5</v>
      </c>
      <c r="D427" s="9" t="str">
        <f t="shared" si="35"/>
        <v>5</v>
      </c>
      <c r="E427" s="2" t="s">
        <v>167</v>
      </c>
      <c r="F427" s="2" t="s">
        <v>167</v>
      </c>
      <c r="G427" s="2" t="s">
        <v>167</v>
      </c>
      <c r="H427" s="2" t="s">
        <v>167</v>
      </c>
      <c r="I427" s="2" t="s">
        <v>167</v>
      </c>
      <c r="J427" s="2" t="s">
        <v>167</v>
      </c>
      <c r="K427" s="2" t="s">
        <v>167</v>
      </c>
      <c r="L427" s="2" t="s">
        <v>167</v>
      </c>
      <c r="M427" s="2" t="s">
        <v>167</v>
      </c>
      <c r="N427" s="2" t="s">
        <v>167</v>
      </c>
      <c r="O427" s="2" t="s">
        <v>167</v>
      </c>
      <c r="P427" s="2" t="s">
        <v>167</v>
      </c>
      <c r="Q427" s="2" t="s">
        <v>167</v>
      </c>
      <c r="R427" s="2" t="s">
        <v>167</v>
      </c>
      <c r="S427" s="2" t="s">
        <v>167</v>
      </c>
      <c r="T427" s="2" t="s">
        <v>167</v>
      </c>
    </row>
    <row r="428" spans="1:20" x14ac:dyDescent="0.25">
      <c r="A428" s="9" t="str">
        <f t="shared" si="32"/>
        <v>5</v>
      </c>
      <c r="B428" s="9" t="str">
        <f t="shared" si="33"/>
        <v>5</v>
      </c>
      <c r="C428" s="9" t="str">
        <f t="shared" si="34"/>
        <v>5</v>
      </c>
      <c r="D428" s="9" t="str">
        <f t="shared" si="35"/>
        <v>5</v>
      </c>
      <c r="E428" s="2" t="s">
        <v>167</v>
      </c>
      <c r="F428" s="2" t="s">
        <v>167</v>
      </c>
      <c r="G428" s="2" t="s">
        <v>167</v>
      </c>
      <c r="H428" s="2" t="s">
        <v>167</v>
      </c>
      <c r="I428" s="2" t="s">
        <v>167</v>
      </c>
      <c r="J428" s="2" t="s">
        <v>167</v>
      </c>
      <c r="K428" s="2" t="s">
        <v>167</v>
      </c>
      <c r="L428" s="2" t="s">
        <v>167</v>
      </c>
      <c r="M428" s="2" t="s">
        <v>167</v>
      </c>
      <c r="N428" s="2" t="s">
        <v>167</v>
      </c>
      <c r="O428" s="2" t="s">
        <v>167</v>
      </c>
      <c r="P428" s="2" t="s">
        <v>167</v>
      </c>
      <c r="Q428" s="2" t="s">
        <v>167</v>
      </c>
      <c r="R428" s="2" t="s">
        <v>167</v>
      </c>
      <c r="S428" s="2" t="s">
        <v>167</v>
      </c>
      <c r="T428" s="2" t="s">
        <v>167</v>
      </c>
    </row>
    <row r="429" spans="1:20" x14ac:dyDescent="0.25">
      <c r="A429" s="9" t="str">
        <f t="shared" si="32"/>
        <v>5</v>
      </c>
      <c r="B429" s="9" t="str">
        <f t="shared" si="33"/>
        <v>5</v>
      </c>
      <c r="C429" s="9" t="str">
        <f t="shared" si="34"/>
        <v>5</v>
      </c>
      <c r="D429" s="9" t="str">
        <f t="shared" si="35"/>
        <v>5</v>
      </c>
      <c r="E429" s="2" t="s">
        <v>167</v>
      </c>
      <c r="F429" s="2" t="s">
        <v>167</v>
      </c>
      <c r="G429" s="2" t="s">
        <v>167</v>
      </c>
      <c r="H429" s="2" t="s">
        <v>167</v>
      </c>
      <c r="I429" s="2" t="s">
        <v>167</v>
      </c>
      <c r="J429" s="2" t="s">
        <v>167</v>
      </c>
      <c r="K429" s="2" t="s">
        <v>167</v>
      </c>
      <c r="L429" s="2" t="s">
        <v>167</v>
      </c>
      <c r="M429" s="2" t="s">
        <v>167</v>
      </c>
      <c r="N429" s="2" t="s">
        <v>167</v>
      </c>
      <c r="O429" s="2" t="s">
        <v>167</v>
      </c>
      <c r="P429" s="2" t="s">
        <v>167</v>
      </c>
      <c r="Q429" s="2" t="s">
        <v>167</v>
      </c>
      <c r="R429" s="2" t="s">
        <v>167</v>
      </c>
      <c r="S429" s="2" t="s">
        <v>167</v>
      </c>
      <c r="T429" s="2" t="s">
        <v>167</v>
      </c>
    </row>
    <row r="430" spans="1:20" x14ac:dyDescent="0.25">
      <c r="A430" s="9" t="str">
        <f t="shared" si="32"/>
        <v>5</v>
      </c>
      <c r="B430" s="9" t="str">
        <f t="shared" si="33"/>
        <v>5</v>
      </c>
      <c r="C430" s="9" t="str">
        <f t="shared" si="34"/>
        <v>5</v>
      </c>
      <c r="D430" s="9" t="str">
        <f t="shared" si="35"/>
        <v>5</v>
      </c>
      <c r="E430" s="2" t="s">
        <v>167</v>
      </c>
      <c r="F430" s="2" t="s">
        <v>167</v>
      </c>
      <c r="G430" s="2" t="s">
        <v>167</v>
      </c>
      <c r="H430" s="2" t="s">
        <v>167</v>
      </c>
      <c r="I430" s="2" t="s">
        <v>167</v>
      </c>
      <c r="J430" s="2" t="s">
        <v>167</v>
      </c>
      <c r="K430" s="2" t="s">
        <v>167</v>
      </c>
      <c r="L430" s="2" t="s">
        <v>167</v>
      </c>
      <c r="M430" s="2" t="s">
        <v>167</v>
      </c>
      <c r="N430" s="2" t="s">
        <v>167</v>
      </c>
      <c r="O430" s="2" t="s">
        <v>167</v>
      </c>
      <c r="P430" s="2" t="s">
        <v>167</v>
      </c>
      <c r="Q430" s="2" t="s">
        <v>167</v>
      </c>
      <c r="R430" s="2" t="s">
        <v>167</v>
      </c>
      <c r="S430" s="2" t="s">
        <v>167</v>
      </c>
      <c r="T430" s="2" t="s">
        <v>167</v>
      </c>
    </row>
    <row r="431" spans="1:20" x14ac:dyDescent="0.25">
      <c r="A431" s="9" t="str">
        <f t="shared" si="32"/>
        <v>5</v>
      </c>
      <c r="B431" s="9" t="str">
        <f t="shared" si="33"/>
        <v>5</v>
      </c>
      <c r="C431" s="9" t="str">
        <f t="shared" si="34"/>
        <v>5</v>
      </c>
      <c r="D431" s="9" t="str">
        <f t="shared" si="35"/>
        <v>5</v>
      </c>
      <c r="E431" s="2" t="s">
        <v>167</v>
      </c>
      <c r="F431" s="2" t="s">
        <v>167</v>
      </c>
      <c r="G431" s="2" t="s">
        <v>167</v>
      </c>
      <c r="H431" s="2" t="s">
        <v>167</v>
      </c>
      <c r="I431" s="2" t="s">
        <v>167</v>
      </c>
      <c r="J431" s="2" t="s">
        <v>167</v>
      </c>
      <c r="K431" s="2" t="s">
        <v>167</v>
      </c>
      <c r="L431" s="2" t="s">
        <v>167</v>
      </c>
      <c r="M431" s="2" t="s">
        <v>167</v>
      </c>
      <c r="N431" s="2" t="s">
        <v>167</v>
      </c>
      <c r="O431" s="2" t="s">
        <v>167</v>
      </c>
      <c r="P431" s="2" t="s">
        <v>167</v>
      </c>
      <c r="Q431" s="2" t="s">
        <v>167</v>
      </c>
      <c r="R431" s="2" t="s">
        <v>167</v>
      </c>
      <c r="S431" s="2" t="s">
        <v>167</v>
      </c>
      <c r="T431" s="2" t="s">
        <v>167</v>
      </c>
    </row>
    <row r="432" spans="1:20" x14ac:dyDescent="0.25">
      <c r="A432" s="9" t="str">
        <f t="shared" si="32"/>
        <v>5</v>
      </c>
      <c r="B432" s="9" t="str">
        <f t="shared" si="33"/>
        <v>5</v>
      </c>
      <c r="C432" s="9" t="str">
        <f t="shared" si="34"/>
        <v>5</v>
      </c>
      <c r="D432" s="9" t="str">
        <f t="shared" si="35"/>
        <v>5</v>
      </c>
      <c r="E432" s="2" t="s">
        <v>167</v>
      </c>
      <c r="F432" s="2" t="s">
        <v>167</v>
      </c>
      <c r="G432" s="2" t="s">
        <v>167</v>
      </c>
      <c r="H432" s="2" t="s">
        <v>167</v>
      </c>
      <c r="I432" s="2" t="s">
        <v>167</v>
      </c>
      <c r="J432" s="2" t="s">
        <v>167</v>
      </c>
      <c r="K432" s="2" t="s">
        <v>167</v>
      </c>
      <c r="L432" s="2" t="s">
        <v>167</v>
      </c>
      <c r="M432" s="2" t="s">
        <v>167</v>
      </c>
      <c r="N432" s="2" t="s">
        <v>167</v>
      </c>
      <c r="O432" s="2" t="s">
        <v>167</v>
      </c>
      <c r="P432" s="2" t="s">
        <v>167</v>
      </c>
      <c r="Q432" s="2" t="s">
        <v>167</v>
      </c>
      <c r="R432" s="2" t="s">
        <v>167</v>
      </c>
      <c r="S432" s="2" t="s">
        <v>167</v>
      </c>
      <c r="T432" s="2" t="s">
        <v>167</v>
      </c>
    </row>
    <row r="433" spans="1:20" x14ac:dyDescent="0.25">
      <c r="A433" s="9" t="str">
        <f t="shared" si="32"/>
        <v>5</v>
      </c>
      <c r="B433" s="9" t="str">
        <f t="shared" si="33"/>
        <v>5</v>
      </c>
      <c r="C433" s="9" t="str">
        <f t="shared" si="34"/>
        <v>5</v>
      </c>
      <c r="D433" s="9" t="str">
        <f t="shared" si="35"/>
        <v>5</v>
      </c>
      <c r="E433" s="2" t="s">
        <v>167</v>
      </c>
      <c r="F433" s="2" t="s">
        <v>167</v>
      </c>
      <c r="G433" s="2" t="s">
        <v>167</v>
      </c>
      <c r="H433" s="2" t="s">
        <v>167</v>
      </c>
      <c r="I433" s="2" t="s">
        <v>167</v>
      </c>
      <c r="J433" s="2" t="s">
        <v>167</v>
      </c>
      <c r="K433" s="2" t="s">
        <v>167</v>
      </c>
      <c r="L433" s="2" t="s">
        <v>167</v>
      </c>
      <c r="M433" s="2" t="s">
        <v>167</v>
      </c>
      <c r="N433" s="2" t="s">
        <v>167</v>
      </c>
      <c r="O433" s="2" t="s">
        <v>167</v>
      </c>
      <c r="P433" s="2" t="s">
        <v>167</v>
      </c>
      <c r="Q433" s="2" t="s">
        <v>167</v>
      </c>
      <c r="R433" s="2" t="s">
        <v>167</v>
      </c>
      <c r="S433" s="2" t="s">
        <v>167</v>
      </c>
      <c r="T433" s="2" t="s">
        <v>167</v>
      </c>
    </row>
    <row r="434" spans="1:20" x14ac:dyDescent="0.25">
      <c r="A434" s="9" t="str">
        <f t="shared" si="32"/>
        <v>5</v>
      </c>
      <c r="B434" s="9" t="str">
        <f t="shared" si="33"/>
        <v>5</v>
      </c>
      <c r="C434" s="9" t="str">
        <f t="shared" si="34"/>
        <v>5</v>
      </c>
      <c r="D434" s="9" t="str">
        <f t="shared" si="35"/>
        <v>5</v>
      </c>
      <c r="E434" s="2" t="s">
        <v>167</v>
      </c>
      <c r="F434" s="2" t="s">
        <v>167</v>
      </c>
      <c r="G434" s="2" t="s">
        <v>167</v>
      </c>
      <c r="H434" s="2" t="s">
        <v>167</v>
      </c>
      <c r="I434" s="2" t="s">
        <v>167</v>
      </c>
      <c r="J434" s="2" t="s">
        <v>167</v>
      </c>
      <c r="K434" s="2" t="s">
        <v>167</v>
      </c>
      <c r="L434" s="2" t="s">
        <v>167</v>
      </c>
      <c r="M434" s="2" t="s">
        <v>167</v>
      </c>
      <c r="N434" s="2" t="s">
        <v>167</v>
      </c>
      <c r="O434" s="2" t="s">
        <v>167</v>
      </c>
      <c r="P434" s="2" t="s">
        <v>167</v>
      </c>
      <c r="Q434" s="2" t="s">
        <v>167</v>
      </c>
      <c r="R434" s="2" t="s">
        <v>167</v>
      </c>
      <c r="S434" s="2" t="s">
        <v>167</v>
      </c>
      <c r="T434" s="2" t="s">
        <v>167</v>
      </c>
    </row>
    <row r="435" spans="1:20" x14ac:dyDescent="0.25">
      <c r="A435" s="9" t="str">
        <f t="shared" si="32"/>
        <v>5</v>
      </c>
      <c r="B435" s="9" t="str">
        <f t="shared" si="33"/>
        <v>5</v>
      </c>
      <c r="C435" s="9" t="str">
        <f t="shared" si="34"/>
        <v>5</v>
      </c>
      <c r="D435" s="9" t="str">
        <f t="shared" si="35"/>
        <v>5</v>
      </c>
      <c r="E435" s="2" t="s">
        <v>167</v>
      </c>
      <c r="F435" s="2" t="s">
        <v>167</v>
      </c>
      <c r="G435" s="2" t="s">
        <v>167</v>
      </c>
      <c r="H435" s="2" t="s">
        <v>167</v>
      </c>
      <c r="I435" s="2" t="s">
        <v>167</v>
      </c>
      <c r="J435" s="2" t="s">
        <v>167</v>
      </c>
      <c r="K435" s="2" t="s">
        <v>167</v>
      </c>
      <c r="L435" s="2" t="s">
        <v>167</v>
      </c>
      <c r="M435" s="2" t="s">
        <v>167</v>
      </c>
      <c r="N435" s="2" t="s">
        <v>167</v>
      </c>
      <c r="O435" s="2" t="s">
        <v>167</v>
      </c>
      <c r="P435" s="2" t="s">
        <v>167</v>
      </c>
      <c r="Q435" s="2" t="s">
        <v>167</v>
      </c>
      <c r="R435" s="2" t="s">
        <v>167</v>
      </c>
      <c r="S435" s="2" t="s">
        <v>167</v>
      </c>
      <c r="T435" s="2" t="s">
        <v>167</v>
      </c>
    </row>
    <row r="436" spans="1:20" x14ac:dyDescent="0.25">
      <c r="A436" s="9" t="str">
        <f t="shared" si="32"/>
        <v>5</v>
      </c>
      <c r="B436" s="9" t="str">
        <f t="shared" si="33"/>
        <v>5</v>
      </c>
      <c r="C436" s="9" t="str">
        <f t="shared" si="34"/>
        <v>5</v>
      </c>
      <c r="D436" s="9" t="str">
        <f t="shared" si="35"/>
        <v>5</v>
      </c>
      <c r="E436" s="2" t="s">
        <v>167</v>
      </c>
      <c r="F436" s="2" t="s">
        <v>167</v>
      </c>
      <c r="G436" s="2" t="s">
        <v>167</v>
      </c>
      <c r="H436" s="2" t="s">
        <v>167</v>
      </c>
      <c r="I436" s="2" t="s">
        <v>167</v>
      </c>
      <c r="J436" s="2" t="s">
        <v>167</v>
      </c>
      <c r="K436" s="2" t="s">
        <v>167</v>
      </c>
      <c r="L436" s="2" t="s">
        <v>167</v>
      </c>
      <c r="M436" s="2" t="s">
        <v>167</v>
      </c>
      <c r="N436" s="2" t="s">
        <v>167</v>
      </c>
      <c r="O436" s="2" t="s">
        <v>167</v>
      </c>
      <c r="P436" s="2" t="s">
        <v>167</v>
      </c>
      <c r="Q436" s="2" t="s">
        <v>167</v>
      </c>
      <c r="R436" s="2" t="s">
        <v>167</v>
      </c>
      <c r="S436" s="2" t="s">
        <v>167</v>
      </c>
      <c r="T436" s="2" t="s">
        <v>167</v>
      </c>
    </row>
    <row r="437" spans="1:20" x14ac:dyDescent="0.25">
      <c r="A437" s="9" t="str">
        <f t="shared" si="32"/>
        <v>5</v>
      </c>
      <c r="B437" s="9" t="str">
        <f t="shared" si="33"/>
        <v>5</v>
      </c>
      <c r="C437" s="9" t="str">
        <f t="shared" si="34"/>
        <v>5</v>
      </c>
      <c r="D437" s="9" t="str">
        <f t="shared" si="35"/>
        <v>5</v>
      </c>
      <c r="E437" s="2" t="s">
        <v>167</v>
      </c>
      <c r="F437" s="2" t="s">
        <v>167</v>
      </c>
      <c r="G437" s="2" t="s">
        <v>167</v>
      </c>
      <c r="H437" s="2" t="s">
        <v>167</v>
      </c>
      <c r="I437" s="2" t="s">
        <v>167</v>
      </c>
      <c r="J437" s="2" t="s">
        <v>167</v>
      </c>
      <c r="K437" s="2" t="s">
        <v>167</v>
      </c>
      <c r="L437" s="2" t="s">
        <v>167</v>
      </c>
      <c r="M437" s="2" t="s">
        <v>167</v>
      </c>
      <c r="N437" s="2" t="s">
        <v>167</v>
      </c>
      <c r="O437" s="2" t="s">
        <v>167</v>
      </c>
      <c r="P437" s="2" t="s">
        <v>167</v>
      </c>
      <c r="Q437" s="2" t="s">
        <v>167</v>
      </c>
      <c r="R437" s="2" t="s">
        <v>167</v>
      </c>
      <c r="S437" s="2" t="s">
        <v>167</v>
      </c>
      <c r="T437" s="2" t="s">
        <v>167</v>
      </c>
    </row>
    <row r="438" spans="1:20" x14ac:dyDescent="0.25">
      <c r="A438" s="9" t="str">
        <f t="shared" si="32"/>
        <v>5</v>
      </c>
      <c r="B438" s="9" t="str">
        <f t="shared" si="33"/>
        <v>5</v>
      </c>
      <c r="C438" s="9" t="str">
        <f t="shared" si="34"/>
        <v>5</v>
      </c>
      <c r="D438" s="9" t="str">
        <f t="shared" si="35"/>
        <v>5</v>
      </c>
      <c r="E438" s="2" t="s">
        <v>167</v>
      </c>
      <c r="F438" s="2" t="s">
        <v>167</v>
      </c>
      <c r="G438" s="2" t="s">
        <v>167</v>
      </c>
      <c r="H438" s="2" t="s">
        <v>167</v>
      </c>
      <c r="I438" s="2" t="s">
        <v>167</v>
      </c>
      <c r="J438" s="2" t="s">
        <v>167</v>
      </c>
      <c r="K438" s="2" t="s">
        <v>167</v>
      </c>
      <c r="L438" s="2" t="s">
        <v>167</v>
      </c>
      <c r="M438" s="2" t="s">
        <v>167</v>
      </c>
      <c r="N438" s="2" t="s">
        <v>167</v>
      </c>
      <c r="O438" s="2" t="s">
        <v>167</v>
      </c>
      <c r="P438" s="2" t="s">
        <v>167</v>
      </c>
      <c r="Q438" s="2" t="s">
        <v>167</v>
      </c>
      <c r="R438" s="2" t="s">
        <v>167</v>
      </c>
      <c r="S438" s="2" t="s">
        <v>167</v>
      </c>
      <c r="T438" s="2" t="s">
        <v>167</v>
      </c>
    </row>
    <row r="439" spans="1:20" x14ac:dyDescent="0.25">
      <c r="A439" s="9" t="str">
        <f t="shared" si="32"/>
        <v>5</v>
      </c>
      <c r="B439" s="9" t="str">
        <f t="shared" si="33"/>
        <v>5</v>
      </c>
      <c r="C439" s="9" t="str">
        <f t="shared" si="34"/>
        <v>5</v>
      </c>
      <c r="D439" s="9" t="str">
        <f t="shared" si="35"/>
        <v>5</v>
      </c>
      <c r="E439" s="2" t="s">
        <v>167</v>
      </c>
      <c r="F439" s="2" t="s">
        <v>167</v>
      </c>
      <c r="G439" s="2" t="s">
        <v>167</v>
      </c>
      <c r="H439" s="2" t="s">
        <v>167</v>
      </c>
      <c r="I439" s="2" t="s">
        <v>167</v>
      </c>
      <c r="J439" s="2" t="s">
        <v>167</v>
      </c>
      <c r="K439" s="2" t="s">
        <v>167</v>
      </c>
      <c r="L439" s="2" t="s">
        <v>167</v>
      </c>
      <c r="M439" s="2" t="s">
        <v>167</v>
      </c>
      <c r="N439" s="2" t="s">
        <v>167</v>
      </c>
      <c r="O439" s="2" t="s">
        <v>167</v>
      </c>
      <c r="P439" s="2" t="s">
        <v>167</v>
      </c>
      <c r="Q439" s="2" t="s">
        <v>167</v>
      </c>
      <c r="R439" s="2" t="s">
        <v>167</v>
      </c>
      <c r="S439" s="2" t="s">
        <v>167</v>
      </c>
      <c r="T439" s="2" t="s">
        <v>167</v>
      </c>
    </row>
    <row r="440" spans="1:20" x14ac:dyDescent="0.25">
      <c r="A440" s="9" t="str">
        <f t="shared" si="32"/>
        <v>5</v>
      </c>
      <c r="B440" s="9" t="str">
        <f t="shared" si="33"/>
        <v>5</v>
      </c>
      <c r="C440" s="9" t="str">
        <f t="shared" si="34"/>
        <v>5</v>
      </c>
      <c r="D440" s="9" t="str">
        <f t="shared" si="35"/>
        <v>5</v>
      </c>
      <c r="E440" s="2" t="s">
        <v>167</v>
      </c>
      <c r="F440" s="2" t="s">
        <v>167</v>
      </c>
      <c r="G440" s="2" t="s">
        <v>167</v>
      </c>
      <c r="H440" s="2" t="s">
        <v>167</v>
      </c>
      <c r="I440" s="2" t="s">
        <v>167</v>
      </c>
      <c r="J440" s="2" t="s">
        <v>167</v>
      </c>
      <c r="K440" s="2" t="s">
        <v>167</v>
      </c>
      <c r="L440" s="2" t="s">
        <v>167</v>
      </c>
      <c r="M440" s="2" t="s">
        <v>167</v>
      </c>
      <c r="N440" s="2" t="s">
        <v>167</v>
      </c>
      <c r="O440" s="2" t="s">
        <v>167</v>
      </c>
      <c r="P440" s="2" t="s">
        <v>167</v>
      </c>
      <c r="Q440" s="2" t="s">
        <v>167</v>
      </c>
      <c r="R440" s="2" t="s">
        <v>167</v>
      </c>
      <c r="S440" s="2" t="s">
        <v>167</v>
      </c>
      <c r="T440" s="2" t="s">
        <v>167</v>
      </c>
    </row>
    <row r="441" spans="1:20" x14ac:dyDescent="0.25">
      <c r="A441" s="9" t="str">
        <f t="shared" si="32"/>
        <v>5</v>
      </c>
      <c r="B441" s="9" t="str">
        <f t="shared" si="33"/>
        <v>5</v>
      </c>
      <c r="C441" s="9" t="str">
        <f t="shared" si="34"/>
        <v>5</v>
      </c>
      <c r="D441" s="9" t="str">
        <f t="shared" si="35"/>
        <v>5</v>
      </c>
      <c r="E441" s="2" t="s">
        <v>167</v>
      </c>
      <c r="F441" s="2" t="s">
        <v>167</v>
      </c>
      <c r="G441" s="2" t="s">
        <v>167</v>
      </c>
      <c r="H441" s="2" t="s">
        <v>167</v>
      </c>
      <c r="I441" s="2" t="s">
        <v>167</v>
      </c>
      <c r="J441" s="2" t="s">
        <v>167</v>
      </c>
      <c r="K441" s="2" t="s">
        <v>167</v>
      </c>
      <c r="L441" s="2" t="s">
        <v>167</v>
      </c>
      <c r="M441" s="2" t="s">
        <v>167</v>
      </c>
      <c r="N441" s="2" t="s">
        <v>167</v>
      </c>
      <c r="O441" s="2" t="s">
        <v>167</v>
      </c>
      <c r="P441" s="2" t="s">
        <v>167</v>
      </c>
      <c r="Q441" s="2" t="s">
        <v>167</v>
      </c>
      <c r="R441" s="2" t="s">
        <v>167</v>
      </c>
      <c r="S441" s="2" t="s">
        <v>167</v>
      </c>
      <c r="T441" s="2" t="s">
        <v>167</v>
      </c>
    </row>
    <row r="442" spans="1:20" x14ac:dyDescent="0.25">
      <c r="A442" s="9" t="str">
        <f t="shared" si="32"/>
        <v>5</v>
      </c>
      <c r="B442" s="9" t="str">
        <f t="shared" si="33"/>
        <v>5</v>
      </c>
      <c r="C442" s="9" t="str">
        <f t="shared" si="34"/>
        <v>5</v>
      </c>
      <c r="D442" s="9" t="str">
        <f t="shared" si="35"/>
        <v>5</v>
      </c>
      <c r="E442" s="2" t="s">
        <v>167</v>
      </c>
      <c r="F442" s="2" t="s">
        <v>167</v>
      </c>
      <c r="G442" s="2" t="s">
        <v>167</v>
      </c>
      <c r="H442" s="2" t="s">
        <v>167</v>
      </c>
      <c r="I442" s="2" t="s">
        <v>167</v>
      </c>
      <c r="J442" s="2" t="s">
        <v>167</v>
      </c>
      <c r="K442" s="2" t="s">
        <v>167</v>
      </c>
      <c r="L442" s="2" t="s">
        <v>167</v>
      </c>
      <c r="M442" s="2" t="s">
        <v>167</v>
      </c>
      <c r="N442" s="2" t="s">
        <v>167</v>
      </c>
      <c r="O442" s="2" t="s">
        <v>167</v>
      </c>
      <c r="P442" s="2" t="s">
        <v>167</v>
      </c>
      <c r="Q442" s="2" t="s">
        <v>167</v>
      </c>
      <c r="R442" s="2" t="s">
        <v>167</v>
      </c>
      <c r="S442" s="2" t="s">
        <v>167</v>
      </c>
      <c r="T442" s="2" t="s">
        <v>167</v>
      </c>
    </row>
    <row r="443" spans="1:20" x14ac:dyDescent="0.25">
      <c r="A443" s="9" t="str">
        <f t="shared" si="32"/>
        <v>5</v>
      </c>
      <c r="B443" s="9" t="str">
        <f t="shared" si="33"/>
        <v>5</v>
      </c>
      <c r="C443" s="9" t="str">
        <f t="shared" si="34"/>
        <v>5</v>
      </c>
      <c r="D443" s="9" t="str">
        <f t="shared" si="35"/>
        <v>5</v>
      </c>
      <c r="E443" s="2" t="s">
        <v>167</v>
      </c>
      <c r="F443" s="2" t="s">
        <v>167</v>
      </c>
      <c r="G443" s="2" t="s">
        <v>167</v>
      </c>
      <c r="H443" s="2" t="s">
        <v>167</v>
      </c>
      <c r="I443" s="2" t="s">
        <v>167</v>
      </c>
      <c r="J443" s="2" t="s">
        <v>167</v>
      </c>
      <c r="K443" s="2" t="s">
        <v>167</v>
      </c>
      <c r="L443" s="2" t="s">
        <v>167</v>
      </c>
      <c r="M443" s="2" t="s">
        <v>167</v>
      </c>
      <c r="N443" s="2" t="s">
        <v>167</v>
      </c>
      <c r="O443" s="2" t="s">
        <v>167</v>
      </c>
      <c r="P443" s="2" t="s">
        <v>167</v>
      </c>
      <c r="Q443" s="2" t="s">
        <v>167</v>
      </c>
      <c r="R443" s="2" t="s">
        <v>167</v>
      </c>
      <c r="S443" s="2" t="s">
        <v>167</v>
      </c>
      <c r="T443" s="2" t="s">
        <v>167</v>
      </c>
    </row>
    <row r="444" spans="1:20" x14ac:dyDescent="0.25">
      <c r="A444" s="9" t="str">
        <f t="shared" si="32"/>
        <v>5</v>
      </c>
      <c r="B444" s="9" t="str">
        <f t="shared" si="33"/>
        <v>5</v>
      </c>
      <c r="C444" s="9" t="str">
        <f t="shared" si="34"/>
        <v>5</v>
      </c>
      <c r="D444" s="9" t="str">
        <f t="shared" si="35"/>
        <v>5</v>
      </c>
      <c r="E444" s="2" t="s">
        <v>167</v>
      </c>
      <c r="F444" s="2" t="s">
        <v>167</v>
      </c>
      <c r="G444" s="2" t="s">
        <v>167</v>
      </c>
      <c r="H444" s="2" t="s">
        <v>167</v>
      </c>
      <c r="I444" s="2" t="s">
        <v>167</v>
      </c>
      <c r="J444" s="2" t="s">
        <v>167</v>
      </c>
      <c r="K444" s="2" t="s">
        <v>167</v>
      </c>
      <c r="L444" s="2" t="s">
        <v>167</v>
      </c>
      <c r="M444" s="2" t="s">
        <v>167</v>
      </c>
      <c r="N444" s="2" t="s">
        <v>167</v>
      </c>
      <c r="O444" s="2" t="s">
        <v>167</v>
      </c>
      <c r="P444" s="2" t="s">
        <v>167</v>
      </c>
      <c r="Q444" s="2" t="s">
        <v>167</v>
      </c>
      <c r="R444" s="2" t="s">
        <v>167</v>
      </c>
      <c r="S444" s="2" t="s">
        <v>167</v>
      </c>
      <c r="T444" s="2" t="s">
        <v>167</v>
      </c>
    </row>
    <row r="445" spans="1:20" x14ac:dyDescent="0.25">
      <c r="A445" s="9" t="str">
        <f t="shared" si="32"/>
        <v>5</v>
      </c>
      <c r="B445" s="9" t="str">
        <f t="shared" si="33"/>
        <v>5</v>
      </c>
      <c r="C445" s="9" t="str">
        <f t="shared" si="34"/>
        <v>5</v>
      </c>
      <c r="D445" s="9" t="str">
        <f t="shared" si="35"/>
        <v>5</v>
      </c>
      <c r="E445" s="2" t="s">
        <v>167</v>
      </c>
      <c r="F445" s="2" t="s">
        <v>167</v>
      </c>
      <c r="G445" s="2" t="s">
        <v>167</v>
      </c>
      <c r="H445" s="2" t="s">
        <v>167</v>
      </c>
      <c r="I445" s="2" t="s">
        <v>167</v>
      </c>
      <c r="J445" s="2" t="s">
        <v>167</v>
      </c>
      <c r="K445" s="2" t="s">
        <v>167</v>
      </c>
      <c r="L445" s="2" t="s">
        <v>167</v>
      </c>
      <c r="M445" s="2" t="s">
        <v>167</v>
      </c>
      <c r="N445" s="2" t="s">
        <v>167</v>
      </c>
      <c r="O445" s="2" t="s">
        <v>167</v>
      </c>
      <c r="P445" s="2" t="s">
        <v>167</v>
      </c>
      <c r="Q445" s="2" t="s">
        <v>167</v>
      </c>
      <c r="R445" s="2" t="s">
        <v>167</v>
      </c>
      <c r="S445" s="2" t="s">
        <v>167</v>
      </c>
      <c r="T445" s="2" t="s">
        <v>167</v>
      </c>
    </row>
    <row r="446" spans="1:20" x14ac:dyDescent="0.25">
      <c r="A446" s="9" t="str">
        <f t="shared" si="32"/>
        <v>5</v>
      </c>
      <c r="B446" s="9" t="str">
        <f t="shared" si="33"/>
        <v>5</v>
      </c>
      <c r="C446" s="9" t="str">
        <f t="shared" si="34"/>
        <v>5</v>
      </c>
      <c r="D446" s="9" t="str">
        <f t="shared" si="35"/>
        <v>5</v>
      </c>
      <c r="E446" s="2" t="s">
        <v>167</v>
      </c>
      <c r="F446" s="2" t="s">
        <v>167</v>
      </c>
      <c r="G446" s="2" t="s">
        <v>167</v>
      </c>
      <c r="H446" s="2" t="s">
        <v>167</v>
      </c>
      <c r="I446" s="2" t="s">
        <v>167</v>
      </c>
      <c r="J446" s="2" t="s">
        <v>167</v>
      </c>
      <c r="K446" s="2" t="s">
        <v>167</v>
      </c>
      <c r="L446" s="2" t="s">
        <v>167</v>
      </c>
      <c r="M446" s="2" t="s">
        <v>167</v>
      </c>
      <c r="N446" s="2" t="s">
        <v>167</v>
      </c>
      <c r="O446" s="2" t="s">
        <v>167</v>
      </c>
      <c r="P446" s="2" t="s">
        <v>167</v>
      </c>
      <c r="Q446" s="2" t="s">
        <v>167</v>
      </c>
      <c r="R446" s="2" t="s">
        <v>167</v>
      </c>
      <c r="S446" s="2" t="s">
        <v>167</v>
      </c>
      <c r="T446" s="2" t="s">
        <v>167</v>
      </c>
    </row>
    <row r="447" spans="1:20" x14ac:dyDescent="0.25">
      <c r="A447" s="9" t="str">
        <f t="shared" si="32"/>
        <v>5</v>
      </c>
      <c r="B447" s="9" t="str">
        <f t="shared" si="33"/>
        <v>5</v>
      </c>
      <c r="C447" s="9" t="str">
        <f t="shared" si="34"/>
        <v>5</v>
      </c>
      <c r="D447" s="9" t="str">
        <f t="shared" si="35"/>
        <v>5</v>
      </c>
      <c r="E447" s="2" t="s">
        <v>167</v>
      </c>
      <c r="F447" s="2" t="s">
        <v>167</v>
      </c>
      <c r="G447" s="2" t="s">
        <v>167</v>
      </c>
      <c r="H447" s="2" t="s">
        <v>167</v>
      </c>
      <c r="I447" s="2" t="s">
        <v>167</v>
      </c>
      <c r="J447" s="2" t="s">
        <v>167</v>
      </c>
      <c r="K447" s="2" t="s">
        <v>167</v>
      </c>
      <c r="L447" s="2" t="s">
        <v>167</v>
      </c>
      <c r="M447" s="2" t="s">
        <v>167</v>
      </c>
      <c r="N447" s="2" t="s">
        <v>167</v>
      </c>
      <c r="O447" s="2" t="s">
        <v>167</v>
      </c>
      <c r="P447" s="2" t="s">
        <v>167</v>
      </c>
      <c r="Q447" s="2" t="s">
        <v>167</v>
      </c>
      <c r="R447" s="2" t="s">
        <v>167</v>
      </c>
      <c r="S447" s="2" t="s">
        <v>167</v>
      </c>
      <c r="T447" s="2" t="s">
        <v>167</v>
      </c>
    </row>
    <row r="448" spans="1:20" x14ac:dyDescent="0.25">
      <c r="A448" s="9" t="str">
        <f t="shared" si="32"/>
        <v>5</v>
      </c>
      <c r="B448" s="9" t="str">
        <f t="shared" si="33"/>
        <v>5</v>
      </c>
      <c r="C448" s="9" t="str">
        <f t="shared" si="34"/>
        <v>5</v>
      </c>
      <c r="D448" s="9" t="str">
        <f t="shared" si="35"/>
        <v>5</v>
      </c>
      <c r="E448" s="2" t="s">
        <v>167</v>
      </c>
      <c r="F448" s="2" t="s">
        <v>167</v>
      </c>
      <c r="G448" s="2" t="s">
        <v>167</v>
      </c>
      <c r="H448" s="2" t="s">
        <v>167</v>
      </c>
      <c r="I448" s="2" t="s">
        <v>167</v>
      </c>
      <c r="J448" s="2" t="s">
        <v>167</v>
      </c>
      <c r="K448" s="2" t="s">
        <v>167</v>
      </c>
      <c r="L448" s="2" t="s">
        <v>167</v>
      </c>
      <c r="M448" s="2" t="s">
        <v>167</v>
      </c>
      <c r="N448" s="2" t="s">
        <v>167</v>
      </c>
      <c r="O448" s="2" t="s">
        <v>167</v>
      </c>
      <c r="P448" s="2" t="s">
        <v>167</v>
      </c>
      <c r="Q448" s="2" t="s">
        <v>167</v>
      </c>
      <c r="R448" s="2" t="s">
        <v>167</v>
      </c>
      <c r="S448" s="2" t="s">
        <v>167</v>
      </c>
      <c r="T448" s="2" t="s">
        <v>167</v>
      </c>
    </row>
    <row r="449" spans="1:20" x14ac:dyDescent="0.25">
      <c r="A449" s="9" t="str">
        <f t="shared" si="32"/>
        <v>5</v>
      </c>
      <c r="B449" s="9" t="str">
        <f t="shared" si="33"/>
        <v>5</v>
      </c>
      <c r="C449" s="9" t="str">
        <f t="shared" si="34"/>
        <v>5</v>
      </c>
      <c r="D449" s="9" t="str">
        <f t="shared" si="35"/>
        <v>5</v>
      </c>
      <c r="E449" s="2" t="s">
        <v>167</v>
      </c>
      <c r="F449" s="2" t="s">
        <v>167</v>
      </c>
      <c r="G449" s="2" t="s">
        <v>167</v>
      </c>
      <c r="H449" s="2" t="s">
        <v>167</v>
      </c>
      <c r="I449" s="2" t="s">
        <v>167</v>
      </c>
      <c r="J449" s="2" t="s">
        <v>167</v>
      </c>
      <c r="K449" s="2" t="s">
        <v>167</v>
      </c>
      <c r="L449" s="2" t="s">
        <v>167</v>
      </c>
      <c r="M449" s="2" t="s">
        <v>167</v>
      </c>
      <c r="N449" s="2" t="s">
        <v>167</v>
      </c>
      <c r="O449" s="2" t="s">
        <v>167</v>
      </c>
      <c r="P449" s="2" t="s">
        <v>167</v>
      </c>
      <c r="Q449" s="2" t="s">
        <v>167</v>
      </c>
      <c r="R449" s="2" t="s">
        <v>167</v>
      </c>
      <c r="S449" s="2" t="s">
        <v>167</v>
      </c>
      <c r="T449" s="2" t="s">
        <v>167</v>
      </c>
    </row>
    <row r="450" spans="1:20" x14ac:dyDescent="0.25">
      <c r="A450" s="9" t="str">
        <f t="shared" si="32"/>
        <v>5</v>
      </c>
      <c r="B450" s="9" t="str">
        <f t="shared" si="33"/>
        <v>5</v>
      </c>
      <c r="C450" s="9" t="str">
        <f t="shared" si="34"/>
        <v>5</v>
      </c>
      <c r="D450" s="9" t="str">
        <f t="shared" si="35"/>
        <v>5</v>
      </c>
      <c r="E450" s="2" t="s">
        <v>167</v>
      </c>
      <c r="F450" s="2" t="s">
        <v>167</v>
      </c>
      <c r="G450" s="2" t="s">
        <v>167</v>
      </c>
      <c r="H450" s="2" t="s">
        <v>167</v>
      </c>
      <c r="I450" s="2" t="s">
        <v>167</v>
      </c>
      <c r="J450" s="2" t="s">
        <v>167</v>
      </c>
      <c r="K450" s="2" t="s">
        <v>167</v>
      </c>
      <c r="L450" s="2" t="s">
        <v>167</v>
      </c>
      <c r="M450" s="2" t="s">
        <v>167</v>
      </c>
      <c r="N450" s="2" t="s">
        <v>167</v>
      </c>
      <c r="O450" s="2" t="s">
        <v>167</v>
      </c>
      <c r="P450" s="2" t="s">
        <v>167</v>
      </c>
      <c r="Q450" s="2" t="s">
        <v>167</v>
      </c>
      <c r="R450" s="2" t="s">
        <v>167</v>
      </c>
      <c r="S450" s="2" t="s">
        <v>167</v>
      </c>
      <c r="T450" s="2" t="s">
        <v>167</v>
      </c>
    </row>
    <row r="451" spans="1:20" x14ac:dyDescent="0.25">
      <c r="A451" s="9" t="str">
        <f t="shared" si="32"/>
        <v>5</v>
      </c>
      <c r="B451" s="9" t="str">
        <f t="shared" si="33"/>
        <v>5</v>
      </c>
      <c r="C451" s="9" t="str">
        <f t="shared" si="34"/>
        <v>5</v>
      </c>
      <c r="D451" s="9" t="str">
        <f t="shared" si="35"/>
        <v>5</v>
      </c>
      <c r="E451" s="2" t="s">
        <v>167</v>
      </c>
      <c r="F451" s="2" t="s">
        <v>167</v>
      </c>
      <c r="G451" s="2" t="s">
        <v>167</v>
      </c>
      <c r="H451" s="2" t="s">
        <v>167</v>
      </c>
      <c r="I451" s="2" t="s">
        <v>167</v>
      </c>
      <c r="J451" s="2" t="s">
        <v>167</v>
      </c>
      <c r="K451" s="2" t="s">
        <v>167</v>
      </c>
      <c r="L451" s="2" t="s">
        <v>167</v>
      </c>
      <c r="M451" s="2" t="s">
        <v>167</v>
      </c>
      <c r="N451" s="2" t="s">
        <v>167</v>
      </c>
      <c r="O451" s="2" t="s">
        <v>167</v>
      </c>
      <c r="P451" s="2" t="s">
        <v>167</v>
      </c>
      <c r="Q451" s="2" t="s">
        <v>167</v>
      </c>
      <c r="R451" s="2" t="s">
        <v>167</v>
      </c>
      <c r="S451" s="2" t="s">
        <v>167</v>
      </c>
      <c r="T451" s="2" t="s">
        <v>167</v>
      </c>
    </row>
    <row r="452" spans="1:20" x14ac:dyDescent="0.25">
      <c r="A452" s="9" t="str">
        <f t="shared" si="32"/>
        <v>5</v>
      </c>
      <c r="B452" s="9" t="str">
        <f t="shared" si="33"/>
        <v>5</v>
      </c>
      <c r="C452" s="9" t="str">
        <f t="shared" si="34"/>
        <v>5</v>
      </c>
      <c r="D452" s="9" t="str">
        <f t="shared" si="35"/>
        <v>5</v>
      </c>
      <c r="E452" s="2" t="s">
        <v>167</v>
      </c>
      <c r="F452" s="2" t="s">
        <v>167</v>
      </c>
      <c r="G452" s="2" t="s">
        <v>167</v>
      </c>
      <c r="H452" s="2" t="s">
        <v>167</v>
      </c>
      <c r="I452" s="2" t="s">
        <v>167</v>
      </c>
      <c r="J452" s="2" t="s">
        <v>167</v>
      </c>
      <c r="K452" s="2" t="s">
        <v>167</v>
      </c>
      <c r="L452" s="2" t="s">
        <v>167</v>
      </c>
      <c r="M452" s="2" t="s">
        <v>167</v>
      </c>
      <c r="N452" s="2" t="s">
        <v>167</v>
      </c>
      <c r="O452" s="2" t="s">
        <v>167</v>
      </c>
      <c r="P452" s="2" t="s">
        <v>167</v>
      </c>
      <c r="Q452" s="2" t="s">
        <v>167</v>
      </c>
      <c r="R452" s="2" t="s">
        <v>167</v>
      </c>
      <c r="S452" s="2" t="s">
        <v>167</v>
      </c>
      <c r="T452" s="2" t="s">
        <v>167</v>
      </c>
    </row>
    <row r="453" spans="1:20" x14ac:dyDescent="0.25">
      <c r="A453" s="9" t="str">
        <f t="shared" si="32"/>
        <v>5</v>
      </c>
      <c r="B453" s="9" t="str">
        <f t="shared" si="33"/>
        <v>5</v>
      </c>
      <c r="C453" s="9" t="str">
        <f t="shared" si="34"/>
        <v>5</v>
      </c>
      <c r="D453" s="9" t="str">
        <f t="shared" si="35"/>
        <v>5</v>
      </c>
      <c r="E453" s="2" t="s">
        <v>167</v>
      </c>
      <c r="F453" s="2" t="s">
        <v>167</v>
      </c>
      <c r="G453" s="2" t="s">
        <v>167</v>
      </c>
      <c r="H453" s="2" t="s">
        <v>167</v>
      </c>
      <c r="I453" s="2" t="s">
        <v>167</v>
      </c>
      <c r="J453" s="2" t="s">
        <v>167</v>
      </c>
      <c r="K453" s="2" t="s">
        <v>167</v>
      </c>
      <c r="L453" s="2" t="s">
        <v>167</v>
      </c>
      <c r="M453" s="2" t="s">
        <v>167</v>
      </c>
      <c r="N453" s="2" t="s">
        <v>167</v>
      </c>
      <c r="O453" s="2" t="s">
        <v>167</v>
      </c>
      <c r="P453" s="2" t="s">
        <v>167</v>
      </c>
      <c r="Q453" s="2" t="s">
        <v>167</v>
      </c>
      <c r="R453" s="2" t="s">
        <v>167</v>
      </c>
      <c r="S453" s="2" t="s">
        <v>167</v>
      </c>
      <c r="T453" s="2" t="s">
        <v>167</v>
      </c>
    </row>
    <row r="454" spans="1:20" x14ac:dyDescent="0.25">
      <c r="A454" s="9" t="str">
        <f t="shared" si="32"/>
        <v>5</v>
      </c>
      <c r="B454" s="9" t="str">
        <f t="shared" si="33"/>
        <v>5</v>
      </c>
      <c r="C454" s="9" t="str">
        <f t="shared" si="34"/>
        <v>5</v>
      </c>
      <c r="D454" s="9" t="str">
        <f t="shared" si="35"/>
        <v>5</v>
      </c>
      <c r="E454" s="2" t="s">
        <v>167</v>
      </c>
      <c r="F454" s="2" t="s">
        <v>167</v>
      </c>
      <c r="G454" s="2" t="s">
        <v>167</v>
      </c>
      <c r="H454" s="2" t="s">
        <v>167</v>
      </c>
      <c r="I454" s="2" t="s">
        <v>167</v>
      </c>
      <c r="J454" s="2" t="s">
        <v>167</v>
      </c>
      <c r="K454" s="2" t="s">
        <v>167</v>
      </c>
      <c r="L454" s="2" t="s">
        <v>167</v>
      </c>
      <c r="M454" s="2" t="s">
        <v>167</v>
      </c>
      <c r="N454" s="2" t="s">
        <v>167</v>
      </c>
      <c r="O454" s="2" t="s">
        <v>167</v>
      </c>
      <c r="P454" s="2" t="s">
        <v>167</v>
      </c>
      <c r="Q454" s="2" t="s">
        <v>167</v>
      </c>
      <c r="R454" s="2" t="s">
        <v>167</v>
      </c>
      <c r="S454" s="2" t="s">
        <v>167</v>
      </c>
      <c r="T454" s="2" t="s">
        <v>167</v>
      </c>
    </row>
    <row r="455" spans="1:20" x14ac:dyDescent="0.25">
      <c r="A455" s="9" t="str">
        <f t="shared" si="32"/>
        <v>5</v>
      </c>
      <c r="B455" s="9" t="str">
        <f t="shared" si="33"/>
        <v>5</v>
      </c>
      <c r="C455" s="9" t="str">
        <f t="shared" si="34"/>
        <v>5</v>
      </c>
      <c r="D455" s="9" t="str">
        <f t="shared" si="35"/>
        <v>5</v>
      </c>
      <c r="E455" s="2" t="s">
        <v>167</v>
      </c>
      <c r="F455" s="2" t="s">
        <v>167</v>
      </c>
      <c r="G455" s="2" t="s">
        <v>167</v>
      </c>
      <c r="H455" s="2" t="s">
        <v>167</v>
      </c>
      <c r="I455" s="2" t="s">
        <v>167</v>
      </c>
      <c r="J455" s="2" t="s">
        <v>167</v>
      </c>
      <c r="K455" s="2" t="s">
        <v>167</v>
      </c>
      <c r="L455" s="2" t="s">
        <v>167</v>
      </c>
      <c r="M455" s="2" t="s">
        <v>167</v>
      </c>
      <c r="N455" s="2" t="s">
        <v>167</v>
      </c>
      <c r="O455" s="2" t="s">
        <v>167</v>
      </c>
      <c r="P455" s="2" t="s">
        <v>167</v>
      </c>
      <c r="Q455" s="2" t="s">
        <v>167</v>
      </c>
      <c r="R455" s="2" t="s">
        <v>167</v>
      </c>
      <c r="S455" s="2" t="s">
        <v>167</v>
      </c>
      <c r="T455" s="2" t="s">
        <v>167</v>
      </c>
    </row>
    <row r="456" spans="1:20" x14ac:dyDescent="0.25">
      <c r="A456" s="9" t="str">
        <f t="shared" si="32"/>
        <v>5</v>
      </c>
      <c r="B456" s="9" t="str">
        <f t="shared" si="33"/>
        <v>5</v>
      </c>
      <c r="C456" s="9" t="str">
        <f t="shared" si="34"/>
        <v>5</v>
      </c>
      <c r="D456" s="9" t="str">
        <f t="shared" si="35"/>
        <v>5</v>
      </c>
      <c r="E456" s="2" t="s">
        <v>167</v>
      </c>
      <c r="F456" s="2" t="s">
        <v>167</v>
      </c>
      <c r="G456" s="2" t="s">
        <v>167</v>
      </c>
      <c r="H456" s="2" t="s">
        <v>167</v>
      </c>
      <c r="I456" s="2" t="s">
        <v>167</v>
      </c>
      <c r="J456" s="2" t="s">
        <v>167</v>
      </c>
      <c r="K456" s="2" t="s">
        <v>167</v>
      </c>
      <c r="L456" s="2" t="s">
        <v>167</v>
      </c>
      <c r="M456" s="2" t="s">
        <v>167</v>
      </c>
      <c r="N456" s="2" t="s">
        <v>167</v>
      </c>
      <c r="O456" s="2" t="s">
        <v>167</v>
      </c>
      <c r="P456" s="2" t="s">
        <v>167</v>
      </c>
      <c r="Q456" s="2" t="s">
        <v>167</v>
      </c>
      <c r="R456" s="2" t="s">
        <v>167</v>
      </c>
      <c r="S456" s="2" t="s">
        <v>167</v>
      </c>
      <c r="T456" s="2" t="s">
        <v>167</v>
      </c>
    </row>
    <row r="457" spans="1:20" x14ac:dyDescent="0.25">
      <c r="A457" s="9" t="str">
        <f t="shared" si="32"/>
        <v>5</v>
      </c>
      <c r="B457" s="9" t="str">
        <f t="shared" si="33"/>
        <v>5</v>
      </c>
      <c r="C457" s="9" t="str">
        <f t="shared" si="34"/>
        <v>5</v>
      </c>
      <c r="D457" s="9" t="str">
        <f t="shared" si="35"/>
        <v>5</v>
      </c>
      <c r="E457" s="2" t="s">
        <v>167</v>
      </c>
      <c r="F457" s="2" t="s">
        <v>167</v>
      </c>
      <c r="G457" s="2" t="s">
        <v>167</v>
      </c>
      <c r="H457" s="2" t="s">
        <v>167</v>
      </c>
      <c r="I457" s="2" t="s">
        <v>167</v>
      </c>
      <c r="J457" s="2" t="s">
        <v>167</v>
      </c>
      <c r="K457" s="2" t="s">
        <v>167</v>
      </c>
      <c r="L457" s="2" t="s">
        <v>167</v>
      </c>
      <c r="M457" s="2" t="s">
        <v>167</v>
      </c>
      <c r="N457" s="2" t="s">
        <v>167</v>
      </c>
      <c r="O457" s="2" t="s">
        <v>167</v>
      </c>
      <c r="P457" s="2" t="s">
        <v>167</v>
      </c>
      <c r="Q457" s="2" t="s">
        <v>167</v>
      </c>
      <c r="R457" s="2" t="s">
        <v>167</v>
      </c>
      <c r="S457" s="2" t="s">
        <v>167</v>
      </c>
      <c r="T457" s="2" t="s">
        <v>167</v>
      </c>
    </row>
    <row r="458" spans="1:20" x14ac:dyDescent="0.25">
      <c r="A458" s="9" t="str">
        <f t="shared" si="32"/>
        <v>5</v>
      </c>
      <c r="B458" s="9" t="str">
        <f t="shared" si="33"/>
        <v>5</v>
      </c>
      <c r="C458" s="9" t="str">
        <f t="shared" si="34"/>
        <v>5</v>
      </c>
      <c r="D458" s="9" t="str">
        <f t="shared" si="35"/>
        <v>5</v>
      </c>
      <c r="E458" s="2" t="s">
        <v>167</v>
      </c>
      <c r="F458" s="2" t="s">
        <v>167</v>
      </c>
      <c r="G458" s="2" t="s">
        <v>167</v>
      </c>
      <c r="H458" s="2" t="s">
        <v>167</v>
      </c>
      <c r="I458" s="2" t="s">
        <v>167</v>
      </c>
      <c r="J458" s="2" t="s">
        <v>167</v>
      </c>
      <c r="K458" s="2" t="s">
        <v>167</v>
      </c>
      <c r="L458" s="2" t="s">
        <v>167</v>
      </c>
      <c r="M458" s="2" t="s">
        <v>167</v>
      </c>
      <c r="N458" s="2" t="s">
        <v>167</v>
      </c>
      <c r="O458" s="2" t="s">
        <v>167</v>
      </c>
      <c r="P458" s="2" t="s">
        <v>167</v>
      </c>
      <c r="Q458" s="2" t="s">
        <v>167</v>
      </c>
      <c r="R458" s="2" t="s">
        <v>167</v>
      </c>
      <c r="S458" s="2" t="s">
        <v>167</v>
      </c>
      <c r="T458" s="2" t="s">
        <v>167</v>
      </c>
    </row>
    <row r="459" spans="1:20" x14ac:dyDescent="0.25">
      <c r="A459" s="9" t="str">
        <f t="shared" si="32"/>
        <v>5</v>
      </c>
      <c r="B459" s="9" t="str">
        <f t="shared" si="33"/>
        <v>5</v>
      </c>
      <c r="C459" s="9" t="str">
        <f t="shared" si="34"/>
        <v>5</v>
      </c>
      <c r="D459" s="9" t="str">
        <f t="shared" si="35"/>
        <v>5</v>
      </c>
      <c r="E459" s="2" t="s">
        <v>167</v>
      </c>
      <c r="F459" s="2" t="s">
        <v>167</v>
      </c>
      <c r="G459" s="2" t="s">
        <v>167</v>
      </c>
      <c r="H459" s="2" t="s">
        <v>167</v>
      </c>
      <c r="I459" s="2" t="s">
        <v>167</v>
      </c>
      <c r="J459" s="2" t="s">
        <v>167</v>
      </c>
      <c r="K459" s="2" t="s">
        <v>167</v>
      </c>
      <c r="L459" s="2" t="s">
        <v>167</v>
      </c>
      <c r="M459" s="2" t="s">
        <v>167</v>
      </c>
      <c r="N459" s="2" t="s">
        <v>167</v>
      </c>
      <c r="O459" s="2" t="s">
        <v>167</v>
      </c>
      <c r="P459" s="2" t="s">
        <v>167</v>
      </c>
      <c r="Q459" s="2" t="s">
        <v>167</v>
      </c>
      <c r="R459" s="2" t="s">
        <v>167</v>
      </c>
      <c r="S459" s="2" t="s">
        <v>167</v>
      </c>
      <c r="T459" s="2" t="s">
        <v>167</v>
      </c>
    </row>
    <row r="460" spans="1:20" x14ac:dyDescent="0.25">
      <c r="A460" s="9" t="str">
        <f t="shared" si="32"/>
        <v>5</v>
      </c>
      <c r="B460" s="9" t="str">
        <f t="shared" si="33"/>
        <v>5</v>
      </c>
      <c r="C460" s="9" t="str">
        <f t="shared" si="34"/>
        <v>5</v>
      </c>
      <c r="D460" s="9" t="str">
        <f t="shared" si="35"/>
        <v>5</v>
      </c>
      <c r="E460" s="2" t="s">
        <v>167</v>
      </c>
      <c r="F460" s="2" t="s">
        <v>167</v>
      </c>
      <c r="G460" s="2" t="s">
        <v>167</v>
      </c>
      <c r="H460" s="2" t="s">
        <v>167</v>
      </c>
      <c r="I460" s="2" t="s">
        <v>167</v>
      </c>
      <c r="J460" s="2" t="s">
        <v>167</v>
      </c>
      <c r="K460" s="2" t="s">
        <v>167</v>
      </c>
      <c r="L460" s="2" t="s">
        <v>167</v>
      </c>
      <c r="M460" s="2" t="s">
        <v>167</v>
      </c>
      <c r="N460" s="2" t="s">
        <v>167</v>
      </c>
      <c r="O460" s="2" t="s">
        <v>167</v>
      </c>
      <c r="P460" s="2" t="s">
        <v>167</v>
      </c>
      <c r="Q460" s="2" t="s">
        <v>167</v>
      </c>
      <c r="R460" s="2" t="s">
        <v>167</v>
      </c>
      <c r="S460" s="2" t="s">
        <v>167</v>
      </c>
      <c r="T460" s="2" t="s">
        <v>167</v>
      </c>
    </row>
    <row r="461" spans="1:20" x14ac:dyDescent="0.25">
      <c r="A461" s="9" t="str">
        <f t="shared" si="32"/>
        <v>5</v>
      </c>
      <c r="B461" s="9" t="str">
        <f t="shared" si="33"/>
        <v>5</v>
      </c>
      <c r="C461" s="9" t="str">
        <f t="shared" si="34"/>
        <v>5</v>
      </c>
      <c r="D461" s="9" t="str">
        <f t="shared" si="35"/>
        <v>5</v>
      </c>
      <c r="E461" s="2" t="s">
        <v>167</v>
      </c>
      <c r="F461" s="2" t="s">
        <v>167</v>
      </c>
      <c r="G461" s="2" t="s">
        <v>167</v>
      </c>
      <c r="H461" s="2" t="s">
        <v>167</v>
      </c>
      <c r="I461" s="2" t="s">
        <v>167</v>
      </c>
      <c r="J461" s="2" t="s">
        <v>167</v>
      </c>
      <c r="K461" s="2" t="s">
        <v>167</v>
      </c>
      <c r="L461" s="2" t="s">
        <v>167</v>
      </c>
      <c r="M461" s="2" t="s">
        <v>167</v>
      </c>
      <c r="N461" s="2" t="s">
        <v>167</v>
      </c>
      <c r="O461" s="2" t="s">
        <v>167</v>
      </c>
      <c r="P461" s="2" t="s">
        <v>167</v>
      </c>
      <c r="Q461" s="2" t="s">
        <v>167</v>
      </c>
      <c r="R461" s="2" t="s">
        <v>167</v>
      </c>
      <c r="S461" s="2" t="s">
        <v>167</v>
      </c>
      <c r="T461" s="2" t="s">
        <v>167</v>
      </c>
    </row>
    <row r="462" spans="1:20" x14ac:dyDescent="0.25">
      <c r="A462" s="9" t="str">
        <f t="shared" si="32"/>
        <v>5</v>
      </c>
      <c r="B462" s="9" t="str">
        <f t="shared" si="33"/>
        <v>5</v>
      </c>
      <c r="C462" s="9" t="str">
        <f t="shared" si="34"/>
        <v>5</v>
      </c>
      <c r="D462" s="9" t="str">
        <f t="shared" si="35"/>
        <v>5</v>
      </c>
      <c r="E462" s="2" t="s">
        <v>167</v>
      </c>
      <c r="F462" s="2" t="s">
        <v>167</v>
      </c>
      <c r="G462" s="2" t="s">
        <v>167</v>
      </c>
      <c r="H462" s="2" t="s">
        <v>167</v>
      </c>
      <c r="I462" s="2" t="s">
        <v>167</v>
      </c>
      <c r="J462" s="2" t="s">
        <v>167</v>
      </c>
      <c r="K462" s="2" t="s">
        <v>167</v>
      </c>
      <c r="L462" s="2" t="s">
        <v>167</v>
      </c>
      <c r="M462" s="2" t="s">
        <v>167</v>
      </c>
      <c r="N462" s="2" t="s">
        <v>167</v>
      </c>
      <c r="O462" s="2" t="s">
        <v>167</v>
      </c>
      <c r="P462" s="2" t="s">
        <v>167</v>
      </c>
      <c r="Q462" s="2" t="s">
        <v>167</v>
      </c>
      <c r="R462" s="2" t="s">
        <v>167</v>
      </c>
      <c r="S462" s="2" t="s">
        <v>167</v>
      </c>
      <c r="T462" s="2" t="s">
        <v>167</v>
      </c>
    </row>
    <row r="463" spans="1:20" x14ac:dyDescent="0.25">
      <c r="A463" s="9" t="str">
        <f t="shared" si="32"/>
        <v>5</v>
      </c>
      <c r="B463" s="9" t="str">
        <f t="shared" si="33"/>
        <v>5</v>
      </c>
      <c r="C463" s="9" t="str">
        <f t="shared" si="34"/>
        <v>5</v>
      </c>
      <c r="D463" s="9" t="str">
        <f t="shared" si="35"/>
        <v>5</v>
      </c>
      <c r="E463" s="2" t="s">
        <v>167</v>
      </c>
      <c r="F463" s="2" t="s">
        <v>167</v>
      </c>
      <c r="G463" s="2" t="s">
        <v>167</v>
      </c>
      <c r="H463" s="2" t="s">
        <v>167</v>
      </c>
      <c r="I463" s="2" t="s">
        <v>167</v>
      </c>
      <c r="J463" s="2" t="s">
        <v>167</v>
      </c>
      <c r="K463" s="2" t="s">
        <v>167</v>
      </c>
      <c r="L463" s="2" t="s">
        <v>167</v>
      </c>
      <c r="M463" s="2" t="s">
        <v>167</v>
      </c>
      <c r="N463" s="2" t="s">
        <v>167</v>
      </c>
      <c r="O463" s="2" t="s">
        <v>167</v>
      </c>
      <c r="P463" s="2" t="s">
        <v>167</v>
      </c>
      <c r="Q463" s="2" t="s">
        <v>167</v>
      </c>
      <c r="R463" s="2" t="s">
        <v>167</v>
      </c>
      <c r="S463" s="2" t="s">
        <v>167</v>
      </c>
      <c r="T463" s="2" t="s">
        <v>167</v>
      </c>
    </row>
    <row r="464" spans="1:20" x14ac:dyDescent="0.25">
      <c r="A464" s="9" t="str">
        <f t="shared" si="32"/>
        <v>5</v>
      </c>
      <c r="B464" s="9" t="str">
        <f t="shared" si="33"/>
        <v>5</v>
      </c>
      <c r="C464" s="9" t="str">
        <f t="shared" si="34"/>
        <v>5</v>
      </c>
      <c r="D464" s="9" t="str">
        <f t="shared" si="35"/>
        <v>5</v>
      </c>
      <c r="E464" s="2" t="s">
        <v>167</v>
      </c>
      <c r="F464" s="2" t="s">
        <v>167</v>
      </c>
      <c r="G464" s="2" t="s">
        <v>167</v>
      </c>
      <c r="H464" s="2" t="s">
        <v>167</v>
      </c>
      <c r="I464" s="2" t="s">
        <v>167</v>
      </c>
      <c r="J464" s="2" t="s">
        <v>167</v>
      </c>
      <c r="K464" s="2" t="s">
        <v>167</v>
      </c>
      <c r="L464" s="2" t="s">
        <v>167</v>
      </c>
      <c r="M464" s="2" t="s">
        <v>167</v>
      </c>
      <c r="N464" s="2" t="s">
        <v>167</v>
      </c>
      <c r="O464" s="2" t="s">
        <v>167</v>
      </c>
      <c r="P464" s="2" t="s">
        <v>167</v>
      </c>
      <c r="Q464" s="2" t="s">
        <v>167</v>
      </c>
      <c r="R464" s="2" t="s">
        <v>167</v>
      </c>
      <c r="S464" s="2" t="s">
        <v>167</v>
      </c>
      <c r="T464" s="2" t="s">
        <v>167</v>
      </c>
    </row>
    <row r="465" spans="1:20" x14ac:dyDescent="0.25">
      <c r="A465" s="9" t="str">
        <f t="shared" si="32"/>
        <v>5</v>
      </c>
      <c r="B465" s="9" t="str">
        <f t="shared" si="33"/>
        <v>5</v>
      </c>
      <c r="C465" s="9" t="str">
        <f t="shared" si="34"/>
        <v>5</v>
      </c>
      <c r="D465" s="9" t="str">
        <f t="shared" si="35"/>
        <v>5</v>
      </c>
      <c r="E465" s="2" t="s">
        <v>167</v>
      </c>
      <c r="F465" s="2" t="s">
        <v>167</v>
      </c>
      <c r="G465" s="2" t="s">
        <v>167</v>
      </c>
      <c r="H465" s="2" t="s">
        <v>167</v>
      </c>
      <c r="I465" s="2" t="s">
        <v>167</v>
      </c>
      <c r="J465" s="2" t="s">
        <v>167</v>
      </c>
      <c r="K465" s="2" t="s">
        <v>167</v>
      </c>
      <c r="L465" s="2" t="s">
        <v>167</v>
      </c>
      <c r="M465" s="2" t="s">
        <v>167</v>
      </c>
      <c r="N465" s="2" t="s">
        <v>167</v>
      </c>
      <c r="O465" s="2" t="s">
        <v>167</v>
      </c>
      <c r="P465" s="2" t="s">
        <v>167</v>
      </c>
      <c r="Q465" s="2" t="s">
        <v>167</v>
      </c>
      <c r="R465" s="2" t="s">
        <v>167</v>
      </c>
      <c r="S465" s="2" t="s">
        <v>167</v>
      </c>
      <c r="T465" s="2" t="s">
        <v>167</v>
      </c>
    </row>
    <row r="466" spans="1:20" x14ac:dyDescent="0.25">
      <c r="A466" s="9" t="str">
        <f t="shared" ref="A466:A500" si="36">CONCATENATE($E$401,Q466)</f>
        <v>5</v>
      </c>
      <c r="B466" s="9" t="str">
        <f t="shared" ref="B466:B500" si="37">CONCATENATE($E$401,H466)</f>
        <v>5</v>
      </c>
      <c r="C466" s="9" t="str">
        <f t="shared" ref="C466:C500" si="38">CONCATENATE($E$401,K466)</f>
        <v>5</v>
      </c>
      <c r="D466" s="9" t="str">
        <f t="shared" ref="D466:D500" si="39">CONCATENATE($E$401,N466)</f>
        <v>5</v>
      </c>
      <c r="E466" s="2" t="s">
        <v>167</v>
      </c>
      <c r="F466" s="2" t="s">
        <v>167</v>
      </c>
      <c r="G466" s="2" t="s">
        <v>167</v>
      </c>
      <c r="H466" s="2" t="s">
        <v>167</v>
      </c>
      <c r="I466" s="2" t="s">
        <v>167</v>
      </c>
      <c r="J466" s="2" t="s">
        <v>167</v>
      </c>
      <c r="K466" s="2" t="s">
        <v>167</v>
      </c>
      <c r="L466" s="2" t="s">
        <v>167</v>
      </c>
      <c r="M466" s="2" t="s">
        <v>167</v>
      </c>
      <c r="N466" s="2" t="s">
        <v>167</v>
      </c>
      <c r="O466" s="2" t="s">
        <v>167</v>
      </c>
      <c r="P466" s="2" t="s">
        <v>167</v>
      </c>
      <c r="Q466" s="2" t="s">
        <v>167</v>
      </c>
      <c r="R466" s="2" t="s">
        <v>167</v>
      </c>
      <c r="S466" s="2" t="s">
        <v>167</v>
      </c>
      <c r="T466" s="2" t="s">
        <v>167</v>
      </c>
    </row>
    <row r="467" spans="1:20" x14ac:dyDescent="0.25">
      <c r="A467" s="9" t="str">
        <f t="shared" si="36"/>
        <v>5</v>
      </c>
      <c r="B467" s="9" t="str">
        <f t="shared" si="37"/>
        <v>5</v>
      </c>
      <c r="C467" s="9" t="str">
        <f t="shared" si="38"/>
        <v>5</v>
      </c>
      <c r="D467" s="9" t="str">
        <f t="shared" si="39"/>
        <v>5</v>
      </c>
      <c r="E467" s="2" t="s">
        <v>167</v>
      </c>
      <c r="F467" s="2" t="s">
        <v>167</v>
      </c>
      <c r="G467" s="2" t="s">
        <v>167</v>
      </c>
      <c r="H467" s="2" t="s">
        <v>167</v>
      </c>
      <c r="I467" s="2" t="s">
        <v>167</v>
      </c>
      <c r="J467" s="2" t="s">
        <v>167</v>
      </c>
      <c r="K467" s="2" t="s">
        <v>167</v>
      </c>
      <c r="L467" s="2" t="s">
        <v>167</v>
      </c>
      <c r="M467" s="2" t="s">
        <v>167</v>
      </c>
      <c r="N467" s="2" t="s">
        <v>167</v>
      </c>
      <c r="O467" s="2" t="s">
        <v>167</v>
      </c>
      <c r="P467" s="2" t="s">
        <v>167</v>
      </c>
      <c r="Q467" s="2" t="s">
        <v>167</v>
      </c>
      <c r="R467" s="2" t="s">
        <v>167</v>
      </c>
      <c r="S467" s="2" t="s">
        <v>167</v>
      </c>
      <c r="T467" s="2" t="s">
        <v>167</v>
      </c>
    </row>
    <row r="468" spans="1:20" x14ac:dyDescent="0.25">
      <c r="A468" s="9" t="str">
        <f t="shared" si="36"/>
        <v>5</v>
      </c>
      <c r="B468" s="9" t="str">
        <f t="shared" si="37"/>
        <v>5</v>
      </c>
      <c r="C468" s="9" t="str">
        <f t="shared" si="38"/>
        <v>5</v>
      </c>
      <c r="D468" s="9" t="str">
        <f t="shared" si="39"/>
        <v>5</v>
      </c>
      <c r="E468" s="2" t="s">
        <v>167</v>
      </c>
      <c r="F468" s="2" t="s">
        <v>167</v>
      </c>
      <c r="G468" s="2" t="s">
        <v>167</v>
      </c>
      <c r="H468" s="2" t="s">
        <v>167</v>
      </c>
      <c r="I468" s="2" t="s">
        <v>167</v>
      </c>
      <c r="J468" s="2" t="s">
        <v>167</v>
      </c>
      <c r="K468" s="2" t="s">
        <v>167</v>
      </c>
      <c r="L468" s="2" t="s">
        <v>167</v>
      </c>
      <c r="M468" s="2" t="s">
        <v>167</v>
      </c>
      <c r="N468" s="2" t="s">
        <v>167</v>
      </c>
      <c r="O468" s="2" t="s">
        <v>167</v>
      </c>
      <c r="P468" s="2" t="s">
        <v>167</v>
      </c>
      <c r="Q468" s="2" t="s">
        <v>167</v>
      </c>
      <c r="R468" s="2" t="s">
        <v>167</v>
      </c>
      <c r="S468" s="2" t="s">
        <v>167</v>
      </c>
      <c r="T468" s="2" t="s">
        <v>167</v>
      </c>
    </row>
    <row r="469" spans="1:20" x14ac:dyDescent="0.25">
      <c r="A469" s="9" t="str">
        <f t="shared" si="36"/>
        <v>5</v>
      </c>
      <c r="B469" s="9" t="str">
        <f t="shared" si="37"/>
        <v>5</v>
      </c>
      <c r="C469" s="9" t="str">
        <f t="shared" si="38"/>
        <v>5</v>
      </c>
      <c r="D469" s="9" t="str">
        <f t="shared" si="39"/>
        <v>5</v>
      </c>
      <c r="E469" s="2" t="s">
        <v>167</v>
      </c>
      <c r="F469" s="2" t="s">
        <v>167</v>
      </c>
      <c r="G469" s="2" t="s">
        <v>167</v>
      </c>
      <c r="H469" s="2" t="s">
        <v>167</v>
      </c>
      <c r="I469" s="2" t="s">
        <v>167</v>
      </c>
      <c r="J469" s="2" t="s">
        <v>167</v>
      </c>
      <c r="K469" s="2" t="s">
        <v>167</v>
      </c>
      <c r="L469" s="2" t="s">
        <v>167</v>
      </c>
      <c r="M469" s="2" t="s">
        <v>167</v>
      </c>
      <c r="N469" s="2" t="s">
        <v>167</v>
      </c>
      <c r="O469" s="2" t="s">
        <v>167</v>
      </c>
      <c r="P469" s="2" t="s">
        <v>167</v>
      </c>
      <c r="Q469" s="2" t="s">
        <v>167</v>
      </c>
      <c r="R469" s="2" t="s">
        <v>167</v>
      </c>
      <c r="S469" s="2" t="s">
        <v>167</v>
      </c>
      <c r="T469" s="2" t="s">
        <v>167</v>
      </c>
    </row>
    <row r="470" spans="1:20" x14ac:dyDescent="0.25">
      <c r="A470" s="9" t="str">
        <f t="shared" si="36"/>
        <v>5</v>
      </c>
      <c r="B470" s="9" t="str">
        <f t="shared" si="37"/>
        <v>5</v>
      </c>
      <c r="C470" s="9" t="str">
        <f t="shared" si="38"/>
        <v>5</v>
      </c>
      <c r="D470" s="9" t="str">
        <f t="shared" si="39"/>
        <v>5</v>
      </c>
      <c r="E470" s="2" t="s">
        <v>167</v>
      </c>
      <c r="F470" s="2" t="s">
        <v>167</v>
      </c>
      <c r="G470" s="2" t="s">
        <v>167</v>
      </c>
      <c r="H470" s="2" t="s">
        <v>167</v>
      </c>
      <c r="I470" s="2" t="s">
        <v>167</v>
      </c>
      <c r="J470" s="2" t="s">
        <v>167</v>
      </c>
      <c r="K470" s="2" t="s">
        <v>167</v>
      </c>
      <c r="L470" s="2" t="s">
        <v>167</v>
      </c>
      <c r="M470" s="2" t="s">
        <v>167</v>
      </c>
      <c r="N470" s="2" t="s">
        <v>167</v>
      </c>
      <c r="O470" s="2" t="s">
        <v>167</v>
      </c>
      <c r="P470" s="2" t="s">
        <v>167</v>
      </c>
      <c r="Q470" s="2" t="s">
        <v>167</v>
      </c>
      <c r="R470" s="2" t="s">
        <v>167</v>
      </c>
      <c r="S470" s="2" t="s">
        <v>167</v>
      </c>
      <c r="T470" s="2" t="s">
        <v>167</v>
      </c>
    </row>
    <row r="471" spans="1:20" x14ac:dyDescent="0.25">
      <c r="A471" s="9" t="str">
        <f t="shared" si="36"/>
        <v>5</v>
      </c>
      <c r="B471" s="9" t="str">
        <f t="shared" si="37"/>
        <v>5</v>
      </c>
      <c r="C471" s="9" t="str">
        <f t="shared" si="38"/>
        <v>5</v>
      </c>
      <c r="D471" s="9" t="str">
        <f t="shared" si="39"/>
        <v>5</v>
      </c>
      <c r="E471" s="2" t="s">
        <v>167</v>
      </c>
      <c r="F471" s="2" t="s">
        <v>167</v>
      </c>
      <c r="G471" s="2" t="s">
        <v>167</v>
      </c>
      <c r="H471" s="2" t="s">
        <v>167</v>
      </c>
      <c r="I471" s="2" t="s">
        <v>167</v>
      </c>
      <c r="J471" s="2" t="s">
        <v>167</v>
      </c>
      <c r="K471" s="2" t="s">
        <v>167</v>
      </c>
      <c r="L471" s="2" t="s">
        <v>167</v>
      </c>
      <c r="M471" s="2" t="s">
        <v>167</v>
      </c>
      <c r="N471" s="2" t="s">
        <v>167</v>
      </c>
      <c r="O471" s="2" t="s">
        <v>167</v>
      </c>
      <c r="P471" s="2" t="s">
        <v>167</v>
      </c>
      <c r="Q471" s="2" t="s">
        <v>167</v>
      </c>
      <c r="R471" s="2" t="s">
        <v>167</v>
      </c>
      <c r="S471" s="2" t="s">
        <v>167</v>
      </c>
      <c r="T471" s="2" t="s">
        <v>167</v>
      </c>
    </row>
    <row r="472" spans="1:20" x14ac:dyDescent="0.25">
      <c r="A472" s="9" t="str">
        <f t="shared" si="36"/>
        <v>5</v>
      </c>
      <c r="B472" s="9" t="str">
        <f t="shared" si="37"/>
        <v>5</v>
      </c>
      <c r="C472" s="9" t="str">
        <f t="shared" si="38"/>
        <v>5</v>
      </c>
      <c r="D472" s="9" t="str">
        <f t="shared" si="39"/>
        <v>5</v>
      </c>
      <c r="E472" s="2" t="s">
        <v>167</v>
      </c>
      <c r="F472" s="2" t="s">
        <v>167</v>
      </c>
      <c r="G472" s="2" t="s">
        <v>167</v>
      </c>
      <c r="H472" s="2" t="s">
        <v>167</v>
      </c>
      <c r="I472" s="2" t="s">
        <v>167</v>
      </c>
      <c r="J472" s="2" t="s">
        <v>167</v>
      </c>
      <c r="K472" s="2" t="s">
        <v>167</v>
      </c>
      <c r="L472" s="2" t="s">
        <v>167</v>
      </c>
      <c r="M472" s="2" t="s">
        <v>167</v>
      </c>
      <c r="N472" s="2" t="s">
        <v>167</v>
      </c>
      <c r="O472" s="2" t="s">
        <v>167</v>
      </c>
      <c r="P472" s="2" t="s">
        <v>167</v>
      </c>
      <c r="Q472" s="2" t="s">
        <v>167</v>
      </c>
      <c r="R472" s="2" t="s">
        <v>167</v>
      </c>
      <c r="S472" s="2" t="s">
        <v>167</v>
      </c>
      <c r="T472" s="2" t="s">
        <v>167</v>
      </c>
    </row>
    <row r="473" spans="1:20" x14ac:dyDescent="0.25">
      <c r="A473" s="9" t="str">
        <f t="shared" si="36"/>
        <v>5</v>
      </c>
      <c r="B473" s="9" t="str">
        <f t="shared" si="37"/>
        <v>5</v>
      </c>
      <c r="C473" s="9" t="str">
        <f t="shared" si="38"/>
        <v>5</v>
      </c>
      <c r="D473" s="9" t="str">
        <f t="shared" si="39"/>
        <v>5</v>
      </c>
      <c r="E473" s="2" t="s">
        <v>167</v>
      </c>
      <c r="F473" s="2" t="s">
        <v>167</v>
      </c>
      <c r="G473" s="2" t="s">
        <v>167</v>
      </c>
      <c r="H473" s="2" t="s">
        <v>167</v>
      </c>
      <c r="I473" s="2" t="s">
        <v>167</v>
      </c>
      <c r="J473" s="2" t="s">
        <v>167</v>
      </c>
      <c r="K473" s="2" t="s">
        <v>167</v>
      </c>
      <c r="L473" s="2" t="s">
        <v>167</v>
      </c>
      <c r="M473" s="2" t="s">
        <v>167</v>
      </c>
      <c r="N473" s="2" t="s">
        <v>167</v>
      </c>
      <c r="O473" s="2" t="s">
        <v>167</v>
      </c>
      <c r="P473" s="2" t="s">
        <v>167</v>
      </c>
      <c r="Q473" s="2" t="s">
        <v>167</v>
      </c>
      <c r="R473" s="2" t="s">
        <v>167</v>
      </c>
      <c r="S473" s="2" t="s">
        <v>167</v>
      </c>
      <c r="T473" s="2" t="s">
        <v>167</v>
      </c>
    </row>
    <row r="474" spans="1:20" x14ac:dyDescent="0.25">
      <c r="A474" s="9" t="str">
        <f t="shared" si="36"/>
        <v>5</v>
      </c>
      <c r="B474" s="9" t="str">
        <f t="shared" si="37"/>
        <v>5</v>
      </c>
      <c r="C474" s="9" t="str">
        <f t="shared" si="38"/>
        <v>5</v>
      </c>
      <c r="D474" s="9" t="str">
        <f t="shared" si="39"/>
        <v>5</v>
      </c>
      <c r="E474" s="2" t="s">
        <v>167</v>
      </c>
      <c r="F474" s="2" t="s">
        <v>167</v>
      </c>
      <c r="G474" s="2" t="s">
        <v>167</v>
      </c>
      <c r="H474" s="2" t="s">
        <v>167</v>
      </c>
      <c r="I474" s="2" t="s">
        <v>167</v>
      </c>
      <c r="J474" s="2" t="s">
        <v>167</v>
      </c>
      <c r="K474" s="2" t="s">
        <v>167</v>
      </c>
      <c r="L474" s="2" t="s">
        <v>167</v>
      </c>
      <c r="M474" s="2" t="s">
        <v>167</v>
      </c>
      <c r="N474" s="2" t="s">
        <v>167</v>
      </c>
      <c r="O474" s="2" t="s">
        <v>167</v>
      </c>
      <c r="P474" s="2" t="s">
        <v>167</v>
      </c>
      <c r="Q474" s="2" t="s">
        <v>167</v>
      </c>
      <c r="R474" s="2" t="s">
        <v>167</v>
      </c>
      <c r="S474" s="2" t="s">
        <v>167</v>
      </c>
      <c r="T474" s="2" t="s">
        <v>167</v>
      </c>
    </row>
    <row r="475" spans="1:20" x14ac:dyDescent="0.25">
      <c r="A475" s="9" t="str">
        <f t="shared" si="36"/>
        <v>5</v>
      </c>
      <c r="B475" s="9" t="str">
        <f t="shared" si="37"/>
        <v>5</v>
      </c>
      <c r="C475" s="9" t="str">
        <f t="shared" si="38"/>
        <v>5</v>
      </c>
      <c r="D475" s="9" t="str">
        <f t="shared" si="39"/>
        <v>5</v>
      </c>
      <c r="E475" s="2" t="s">
        <v>167</v>
      </c>
      <c r="F475" s="2" t="s">
        <v>167</v>
      </c>
      <c r="G475" s="2" t="s">
        <v>167</v>
      </c>
      <c r="H475" s="2" t="s">
        <v>167</v>
      </c>
      <c r="I475" s="2" t="s">
        <v>167</v>
      </c>
      <c r="J475" s="2" t="s">
        <v>167</v>
      </c>
      <c r="K475" s="2" t="s">
        <v>167</v>
      </c>
      <c r="L475" s="2" t="s">
        <v>167</v>
      </c>
      <c r="M475" s="2" t="s">
        <v>167</v>
      </c>
      <c r="N475" s="2" t="s">
        <v>167</v>
      </c>
      <c r="O475" s="2" t="s">
        <v>167</v>
      </c>
      <c r="P475" s="2" t="s">
        <v>167</v>
      </c>
      <c r="Q475" s="2" t="s">
        <v>167</v>
      </c>
      <c r="R475" s="2" t="s">
        <v>167</v>
      </c>
      <c r="S475" s="2" t="s">
        <v>167</v>
      </c>
      <c r="T475" s="2" t="s">
        <v>167</v>
      </c>
    </row>
    <row r="476" spans="1:20" x14ac:dyDescent="0.25">
      <c r="A476" s="9" t="str">
        <f t="shared" si="36"/>
        <v>5</v>
      </c>
      <c r="B476" s="9" t="str">
        <f t="shared" si="37"/>
        <v>5</v>
      </c>
      <c r="C476" s="9" t="str">
        <f t="shared" si="38"/>
        <v>5</v>
      </c>
      <c r="D476" s="9" t="str">
        <f t="shared" si="39"/>
        <v>5</v>
      </c>
      <c r="E476" s="2" t="s">
        <v>167</v>
      </c>
      <c r="F476" s="2" t="s">
        <v>167</v>
      </c>
      <c r="G476" s="2" t="s">
        <v>167</v>
      </c>
      <c r="H476" s="2" t="s">
        <v>167</v>
      </c>
      <c r="I476" s="2" t="s">
        <v>167</v>
      </c>
      <c r="J476" s="2" t="s">
        <v>167</v>
      </c>
      <c r="K476" s="2" t="s">
        <v>167</v>
      </c>
      <c r="L476" s="2" t="s">
        <v>167</v>
      </c>
      <c r="M476" s="2" t="s">
        <v>167</v>
      </c>
      <c r="N476" s="2" t="s">
        <v>167</v>
      </c>
      <c r="O476" s="2" t="s">
        <v>167</v>
      </c>
      <c r="P476" s="2" t="s">
        <v>167</v>
      </c>
      <c r="Q476" s="2" t="s">
        <v>167</v>
      </c>
      <c r="R476" s="2" t="s">
        <v>167</v>
      </c>
      <c r="S476" s="2" t="s">
        <v>167</v>
      </c>
      <c r="T476" s="2" t="s">
        <v>167</v>
      </c>
    </row>
    <row r="477" spans="1:20" x14ac:dyDescent="0.25">
      <c r="A477" s="9" t="str">
        <f t="shared" si="36"/>
        <v>5</v>
      </c>
      <c r="B477" s="9" t="str">
        <f t="shared" si="37"/>
        <v>5</v>
      </c>
      <c r="C477" s="9" t="str">
        <f t="shared" si="38"/>
        <v>5</v>
      </c>
      <c r="D477" s="9" t="str">
        <f t="shared" si="39"/>
        <v>5</v>
      </c>
      <c r="E477" s="2" t="s">
        <v>167</v>
      </c>
      <c r="F477" s="2" t="s">
        <v>167</v>
      </c>
      <c r="G477" s="2" t="s">
        <v>167</v>
      </c>
      <c r="H477" s="2" t="s">
        <v>167</v>
      </c>
      <c r="I477" s="2" t="s">
        <v>167</v>
      </c>
      <c r="J477" s="2" t="s">
        <v>167</v>
      </c>
      <c r="K477" s="2" t="s">
        <v>167</v>
      </c>
      <c r="L477" s="2" t="s">
        <v>167</v>
      </c>
      <c r="M477" s="2" t="s">
        <v>167</v>
      </c>
      <c r="N477" s="2" t="s">
        <v>167</v>
      </c>
      <c r="O477" s="2" t="s">
        <v>167</v>
      </c>
      <c r="P477" s="2" t="s">
        <v>167</v>
      </c>
      <c r="Q477" s="2" t="s">
        <v>167</v>
      </c>
      <c r="R477" s="2" t="s">
        <v>167</v>
      </c>
      <c r="S477" s="2" t="s">
        <v>167</v>
      </c>
      <c r="T477" s="2" t="s">
        <v>167</v>
      </c>
    </row>
    <row r="478" spans="1:20" x14ac:dyDescent="0.25">
      <c r="A478" s="9" t="str">
        <f t="shared" si="36"/>
        <v>5</v>
      </c>
      <c r="B478" s="9" t="str">
        <f t="shared" si="37"/>
        <v>5</v>
      </c>
      <c r="C478" s="9" t="str">
        <f t="shared" si="38"/>
        <v>5</v>
      </c>
      <c r="D478" s="9" t="str">
        <f t="shared" si="39"/>
        <v>5</v>
      </c>
      <c r="E478" s="2" t="s">
        <v>167</v>
      </c>
      <c r="F478" s="2" t="s">
        <v>167</v>
      </c>
      <c r="G478" s="2" t="s">
        <v>167</v>
      </c>
      <c r="H478" s="2" t="s">
        <v>167</v>
      </c>
      <c r="I478" s="2" t="s">
        <v>167</v>
      </c>
      <c r="J478" s="2" t="s">
        <v>167</v>
      </c>
      <c r="K478" s="2" t="s">
        <v>167</v>
      </c>
      <c r="L478" s="2" t="s">
        <v>167</v>
      </c>
      <c r="M478" s="2" t="s">
        <v>167</v>
      </c>
      <c r="N478" s="2" t="s">
        <v>167</v>
      </c>
      <c r="O478" s="2" t="s">
        <v>167</v>
      </c>
      <c r="P478" s="2" t="s">
        <v>167</v>
      </c>
      <c r="Q478" s="2" t="s">
        <v>167</v>
      </c>
      <c r="R478" s="2" t="s">
        <v>167</v>
      </c>
      <c r="S478" s="2" t="s">
        <v>167</v>
      </c>
      <c r="T478" s="2" t="s">
        <v>167</v>
      </c>
    </row>
    <row r="479" spans="1:20" x14ac:dyDescent="0.25">
      <c r="A479" s="9" t="str">
        <f t="shared" si="36"/>
        <v>5</v>
      </c>
      <c r="B479" s="9" t="str">
        <f t="shared" si="37"/>
        <v>5</v>
      </c>
      <c r="C479" s="9" t="str">
        <f t="shared" si="38"/>
        <v>5</v>
      </c>
      <c r="D479" s="9" t="str">
        <f t="shared" si="39"/>
        <v>5</v>
      </c>
      <c r="E479" s="2" t="s">
        <v>167</v>
      </c>
      <c r="F479" s="2" t="s">
        <v>167</v>
      </c>
      <c r="G479" s="2" t="s">
        <v>167</v>
      </c>
      <c r="H479" s="2" t="s">
        <v>167</v>
      </c>
      <c r="I479" s="2" t="s">
        <v>167</v>
      </c>
      <c r="J479" s="2" t="s">
        <v>167</v>
      </c>
      <c r="K479" s="2" t="s">
        <v>167</v>
      </c>
      <c r="L479" s="2" t="s">
        <v>167</v>
      </c>
      <c r="M479" s="2" t="s">
        <v>167</v>
      </c>
      <c r="N479" s="2" t="s">
        <v>167</v>
      </c>
      <c r="O479" s="2" t="s">
        <v>167</v>
      </c>
      <c r="P479" s="2" t="s">
        <v>167</v>
      </c>
      <c r="Q479" s="2" t="s">
        <v>167</v>
      </c>
      <c r="R479" s="2" t="s">
        <v>167</v>
      </c>
      <c r="S479" s="2" t="s">
        <v>167</v>
      </c>
      <c r="T479" s="2" t="s">
        <v>167</v>
      </c>
    </row>
    <row r="480" spans="1:20" x14ac:dyDescent="0.25">
      <c r="A480" s="9" t="str">
        <f t="shared" si="36"/>
        <v>5</v>
      </c>
      <c r="B480" s="9" t="str">
        <f t="shared" si="37"/>
        <v>5</v>
      </c>
      <c r="C480" s="9" t="str">
        <f t="shared" si="38"/>
        <v>5</v>
      </c>
      <c r="D480" s="9" t="str">
        <f t="shared" si="39"/>
        <v>5</v>
      </c>
      <c r="E480" s="2" t="s">
        <v>167</v>
      </c>
      <c r="F480" s="2" t="s">
        <v>167</v>
      </c>
      <c r="G480" s="2" t="s">
        <v>167</v>
      </c>
      <c r="H480" s="2" t="s">
        <v>167</v>
      </c>
      <c r="I480" s="2" t="s">
        <v>167</v>
      </c>
      <c r="J480" s="2" t="s">
        <v>167</v>
      </c>
      <c r="K480" s="2" t="s">
        <v>167</v>
      </c>
      <c r="L480" s="2" t="s">
        <v>167</v>
      </c>
      <c r="M480" s="2" t="s">
        <v>167</v>
      </c>
      <c r="N480" s="2" t="s">
        <v>167</v>
      </c>
      <c r="O480" s="2" t="s">
        <v>167</v>
      </c>
      <c r="P480" s="2" t="s">
        <v>167</v>
      </c>
      <c r="Q480" s="2" t="s">
        <v>167</v>
      </c>
      <c r="R480" s="2" t="s">
        <v>167</v>
      </c>
      <c r="S480" s="2" t="s">
        <v>167</v>
      </c>
      <c r="T480" s="2" t="s">
        <v>167</v>
      </c>
    </row>
    <row r="481" spans="1:20" x14ac:dyDescent="0.25">
      <c r="A481" s="9" t="str">
        <f t="shared" si="36"/>
        <v>5</v>
      </c>
      <c r="B481" s="9" t="str">
        <f t="shared" si="37"/>
        <v>5</v>
      </c>
      <c r="C481" s="9" t="str">
        <f t="shared" si="38"/>
        <v>5</v>
      </c>
      <c r="D481" s="9" t="str">
        <f t="shared" si="39"/>
        <v>5</v>
      </c>
      <c r="E481" s="2" t="s">
        <v>167</v>
      </c>
      <c r="F481" s="2" t="s">
        <v>167</v>
      </c>
      <c r="G481" s="2" t="s">
        <v>167</v>
      </c>
      <c r="H481" s="2" t="s">
        <v>167</v>
      </c>
      <c r="I481" s="2" t="s">
        <v>167</v>
      </c>
      <c r="J481" s="2" t="s">
        <v>167</v>
      </c>
      <c r="K481" s="2" t="s">
        <v>167</v>
      </c>
      <c r="L481" s="2" t="s">
        <v>167</v>
      </c>
      <c r="M481" s="2" t="s">
        <v>167</v>
      </c>
      <c r="N481" s="2" t="s">
        <v>167</v>
      </c>
      <c r="O481" s="2" t="s">
        <v>167</v>
      </c>
      <c r="P481" s="2" t="s">
        <v>167</v>
      </c>
      <c r="Q481" s="2" t="s">
        <v>167</v>
      </c>
      <c r="R481" s="2" t="s">
        <v>167</v>
      </c>
      <c r="S481" s="2" t="s">
        <v>167</v>
      </c>
      <c r="T481" s="2" t="s">
        <v>167</v>
      </c>
    </row>
    <row r="482" spans="1:20" x14ac:dyDescent="0.25">
      <c r="A482" s="9" t="str">
        <f t="shared" si="36"/>
        <v>5</v>
      </c>
      <c r="B482" s="9" t="str">
        <f t="shared" si="37"/>
        <v>5</v>
      </c>
      <c r="C482" s="9" t="str">
        <f t="shared" si="38"/>
        <v>5</v>
      </c>
      <c r="D482" s="9" t="str">
        <f t="shared" si="39"/>
        <v>5</v>
      </c>
      <c r="E482" s="2" t="s">
        <v>167</v>
      </c>
      <c r="F482" s="2" t="s">
        <v>167</v>
      </c>
      <c r="G482" s="2" t="s">
        <v>167</v>
      </c>
      <c r="H482" s="2" t="s">
        <v>167</v>
      </c>
      <c r="I482" s="2" t="s">
        <v>167</v>
      </c>
      <c r="J482" s="2" t="s">
        <v>167</v>
      </c>
      <c r="K482" s="2" t="s">
        <v>167</v>
      </c>
      <c r="L482" s="2" t="s">
        <v>167</v>
      </c>
      <c r="M482" s="2" t="s">
        <v>167</v>
      </c>
      <c r="N482" s="2" t="s">
        <v>167</v>
      </c>
      <c r="O482" s="2" t="s">
        <v>167</v>
      </c>
      <c r="P482" s="2" t="s">
        <v>167</v>
      </c>
      <c r="Q482" s="2" t="s">
        <v>167</v>
      </c>
      <c r="R482" s="2" t="s">
        <v>167</v>
      </c>
      <c r="S482" s="2" t="s">
        <v>167</v>
      </c>
      <c r="T482" s="2" t="s">
        <v>167</v>
      </c>
    </row>
    <row r="483" spans="1:20" x14ac:dyDescent="0.25">
      <c r="A483" s="9" t="str">
        <f t="shared" si="36"/>
        <v>5</v>
      </c>
      <c r="B483" s="9" t="str">
        <f t="shared" si="37"/>
        <v>5</v>
      </c>
      <c r="C483" s="9" t="str">
        <f t="shared" si="38"/>
        <v>5</v>
      </c>
      <c r="D483" s="9" t="str">
        <f t="shared" si="39"/>
        <v>5</v>
      </c>
      <c r="E483" s="2" t="s">
        <v>167</v>
      </c>
      <c r="F483" s="2" t="s">
        <v>167</v>
      </c>
      <c r="G483" s="2" t="s">
        <v>167</v>
      </c>
      <c r="H483" s="2" t="s">
        <v>167</v>
      </c>
      <c r="I483" s="2" t="s">
        <v>167</v>
      </c>
      <c r="J483" s="2" t="s">
        <v>167</v>
      </c>
      <c r="K483" s="2" t="s">
        <v>167</v>
      </c>
      <c r="L483" s="2" t="s">
        <v>167</v>
      </c>
      <c r="M483" s="2" t="s">
        <v>167</v>
      </c>
      <c r="N483" s="2" t="s">
        <v>167</v>
      </c>
      <c r="O483" s="2" t="s">
        <v>167</v>
      </c>
      <c r="P483" s="2" t="s">
        <v>167</v>
      </c>
      <c r="Q483" s="2" t="s">
        <v>167</v>
      </c>
      <c r="R483" s="2" t="s">
        <v>167</v>
      </c>
      <c r="S483" s="2" t="s">
        <v>167</v>
      </c>
      <c r="T483" s="2" t="s">
        <v>167</v>
      </c>
    </row>
    <row r="484" spans="1:20" x14ac:dyDescent="0.25">
      <c r="A484" s="9" t="str">
        <f t="shared" si="36"/>
        <v>5</v>
      </c>
      <c r="B484" s="9" t="str">
        <f t="shared" si="37"/>
        <v>5</v>
      </c>
      <c r="C484" s="9" t="str">
        <f t="shared" si="38"/>
        <v>5</v>
      </c>
      <c r="D484" s="9" t="str">
        <f t="shared" si="39"/>
        <v>5</v>
      </c>
      <c r="E484" s="2" t="s">
        <v>167</v>
      </c>
      <c r="F484" s="2" t="s">
        <v>167</v>
      </c>
      <c r="G484" s="2" t="s">
        <v>167</v>
      </c>
      <c r="H484" s="2" t="s">
        <v>167</v>
      </c>
      <c r="I484" s="2" t="s">
        <v>167</v>
      </c>
      <c r="J484" s="2" t="s">
        <v>167</v>
      </c>
      <c r="K484" s="2" t="s">
        <v>167</v>
      </c>
      <c r="L484" s="2" t="s">
        <v>167</v>
      </c>
      <c r="M484" s="2" t="s">
        <v>167</v>
      </c>
      <c r="N484" s="2" t="s">
        <v>167</v>
      </c>
      <c r="O484" s="2" t="s">
        <v>167</v>
      </c>
      <c r="P484" s="2" t="s">
        <v>167</v>
      </c>
      <c r="Q484" s="2" t="s">
        <v>167</v>
      </c>
      <c r="R484" s="2" t="s">
        <v>167</v>
      </c>
      <c r="S484" s="2" t="s">
        <v>167</v>
      </c>
      <c r="T484" s="2" t="s">
        <v>167</v>
      </c>
    </row>
    <row r="485" spans="1:20" x14ac:dyDescent="0.25">
      <c r="A485" s="9" t="str">
        <f t="shared" si="36"/>
        <v>5</v>
      </c>
      <c r="B485" s="9" t="str">
        <f t="shared" si="37"/>
        <v>5</v>
      </c>
      <c r="C485" s="9" t="str">
        <f t="shared" si="38"/>
        <v>5</v>
      </c>
      <c r="D485" s="9" t="str">
        <f t="shared" si="39"/>
        <v>5</v>
      </c>
      <c r="E485" s="2" t="s">
        <v>167</v>
      </c>
      <c r="F485" s="2" t="s">
        <v>167</v>
      </c>
      <c r="G485" s="2" t="s">
        <v>167</v>
      </c>
      <c r="H485" s="2" t="s">
        <v>167</v>
      </c>
      <c r="I485" s="2" t="s">
        <v>167</v>
      </c>
      <c r="J485" s="2" t="s">
        <v>167</v>
      </c>
      <c r="K485" s="2" t="s">
        <v>167</v>
      </c>
      <c r="L485" s="2" t="s">
        <v>167</v>
      </c>
      <c r="M485" s="2" t="s">
        <v>167</v>
      </c>
      <c r="N485" s="2" t="s">
        <v>167</v>
      </c>
      <c r="O485" s="2" t="s">
        <v>167</v>
      </c>
      <c r="P485" s="2" t="s">
        <v>167</v>
      </c>
      <c r="Q485" s="2" t="s">
        <v>167</v>
      </c>
      <c r="R485" s="2" t="s">
        <v>167</v>
      </c>
      <c r="S485" s="2" t="s">
        <v>167</v>
      </c>
      <c r="T485" s="2" t="s">
        <v>167</v>
      </c>
    </row>
    <row r="486" spans="1:20" x14ac:dyDescent="0.25">
      <c r="A486" s="9" t="str">
        <f t="shared" si="36"/>
        <v>5</v>
      </c>
      <c r="B486" s="9" t="str">
        <f t="shared" si="37"/>
        <v>5</v>
      </c>
      <c r="C486" s="9" t="str">
        <f t="shared" si="38"/>
        <v>5</v>
      </c>
      <c r="D486" s="9" t="str">
        <f t="shared" si="39"/>
        <v>5</v>
      </c>
      <c r="E486" s="2" t="s">
        <v>167</v>
      </c>
      <c r="F486" s="2" t="s">
        <v>167</v>
      </c>
      <c r="G486" s="2" t="s">
        <v>167</v>
      </c>
      <c r="H486" s="2" t="s">
        <v>167</v>
      </c>
      <c r="I486" s="2" t="s">
        <v>167</v>
      </c>
      <c r="J486" s="2" t="s">
        <v>167</v>
      </c>
      <c r="K486" s="2" t="s">
        <v>167</v>
      </c>
      <c r="L486" s="2" t="s">
        <v>167</v>
      </c>
      <c r="M486" s="2" t="s">
        <v>167</v>
      </c>
      <c r="N486" s="2" t="s">
        <v>167</v>
      </c>
      <c r="O486" s="2" t="s">
        <v>167</v>
      </c>
      <c r="P486" s="2" t="s">
        <v>167</v>
      </c>
      <c r="Q486" s="2" t="s">
        <v>167</v>
      </c>
      <c r="R486" s="2" t="s">
        <v>167</v>
      </c>
      <c r="S486" s="2" t="s">
        <v>167</v>
      </c>
      <c r="T486" s="2" t="s">
        <v>167</v>
      </c>
    </row>
    <row r="487" spans="1:20" x14ac:dyDescent="0.25">
      <c r="A487" s="9" t="str">
        <f t="shared" si="36"/>
        <v>5</v>
      </c>
      <c r="B487" s="9" t="str">
        <f t="shared" si="37"/>
        <v>5</v>
      </c>
      <c r="C487" s="9" t="str">
        <f t="shared" si="38"/>
        <v>5</v>
      </c>
      <c r="D487" s="9" t="str">
        <f t="shared" si="39"/>
        <v>5</v>
      </c>
      <c r="E487" s="2" t="s">
        <v>167</v>
      </c>
      <c r="F487" s="2" t="s">
        <v>167</v>
      </c>
      <c r="G487" s="2" t="s">
        <v>167</v>
      </c>
      <c r="H487" s="2" t="s">
        <v>167</v>
      </c>
      <c r="I487" s="2" t="s">
        <v>167</v>
      </c>
      <c r="J487" s="2" t="s">
        <v>167</v>
      </c>
      <c r="K487" s="2" t="s">
        <v>167</v>
      </c>
      <c r="L487" s="2" t="s">
        <v>167</v>
      </c>
      <c r="M487" s="2" t="s">
        <v>167</v>
      </c>
      <c r="N487" s="2" t="s">
        <v>167</v>
      </c>
      <c r="O487" s="2" t="s">
        <v>167</v>
      </c>
      <c r="P487" s="2" t="s">
        <v>167</v>
      </c>
      <c r="Q487" s="2" t="s">
        <v>167</v>
      </c>
      <c r="R487" s="2" t="s">
        <v>167</v>
      </c>
      <c r="S487" s="2" t="s">
        <v>167</v>
      </c>
      <c r="T487" s="2" t="s">
        <v>167</v>
      </c>
    </row>
    <row r="488" spans="1:20" x14ac:dyDescent="0.25">
      <c r="A488" s="9" t="str">
        <f t="shared" si="36"/>
        <v>5</v>
      </c>
      <c r="B488" s="9" t="str">
        <f t="shared" si="37"/>
        <v>5</v>
      </c>
      <c r="C488" s="9" t="str">
        <f t="shared" si="38"/>
        <v>5</v>
      </c>
      <c r="D488" s="9" t="str">
        <f t="shared" si="39"/>
        <v>5</v>
      </c>
      <c r="E488" s="2" t="s">
        <v>167</v>
      </c>
      <c r="F488" s="2" t="s">
        <v>167</v>
      </c>
      <c r="G488" s="2" t="s">
        <v>167</v>
      </c>
      <c r="H488" s="2" t="s">
        <v>167</v>
      </c>
      <c r="I488" s="2" t="s">
        <v>167</v>
      </c>
      <c r="J488" s="2" t="s">
        <v>167</v>
      </c>
      <c r="K488" s="2" t="s">
        <v>167</v>
      </c>
      <c r="L488" s="2" t="s">
        <v>167</v>
      </c>
      <c r="M488" s="2" t="s">
        <v>167</v>
      </c>
      <c r="N488" s="2" t="s">
        <v>167</v>
      </c>
      <c r="O488" s="2" t="s">
        <v>167</v>
      </c>
      <c r="P488" s="2" t="s">
        <v>167</v>
      </c>
      <c r="Q488" s="2" t="s">
        <v>167</v>
      </c>
      <c r="R488" s="2" t="s">
        <v>167</v>
      </c>
      <c r="S488" s="2" t="s">
        <v>167</v>
      </c>
      <c r="T488" s="2" t="s">
        <v>167</v>
      </c>
    </row>
    <row r="489" spans="1:20" x14ac:dyDescent="0.25">
      <c r="A489" s="9" t="str">
        <f t="shared" si="36"/>
        <v>5</v>
      </c>
      <c r="B489" s="9" t="str">
        <f t="shared" si="37"/>
        <v>5</v>
      </c>
      <c r="C489" s="9" t="str">
        <f t="shared" si="38"/>
        <v>5</v>
      </c>
      <c r="D489" s="9" t="str">
        <f t="shared" si="39"/>
        <v>5</v>
      </c>
      <c r="E489" s="2" t="s">
        <v>167</v>
      </c>
      <c r="F489" s="2" t="s">
        <v>167</v>
      </c>
      <c r="G489" s="2" t="s">
        <v>167</v>
      </c>
      <c r="H489" s="2" t="s">
        <v>167</v>
      </c>
      <c r="I489" s="2" t="s">
        <v>167</v>
      </c>
      <c r="J489" s="2" t="s">
        <v>167</v>
      </c>
      <c r="K489" s="2" t="s">
        <v>167</v>
      </c>
      <c r="L489" s="2" t="s">
        <v>167</v>
      </c>
      <c r="M489" s="2" t="s">
        <v>167</v>
      </c>
      <c r="N489" s="2" t="s">
        <v>167</v>
      </c>
      <c r="O489" s="2" t="s">
        <v>167</v>
      </c>
      <c r="P489" s="2" t="s">
        <v>167</v>
      </c>
      <c r="Q489" s="2" t="s">
        <v>167</v>
      </c>
      <c r="R489" s="2" t="s">
        <v>167</v>
      </c>
      <c r="S489" s="2" t="s">
        <v>167</v>
      </c>
      <c r="T489" s="2" t="s">
        <v>167</v>
      </c>
    </row>
    <row r="490" spans="1:20" x14ac:dyDescent="0.25">
      <c r="A490" s="9" t="str">
        <f t="shared" si="36"/>
        <v>5</v>
      </c>
      <c r="B490" s="9" t="str">
        <f t="shared" si="37"/>
        <v>5</v>
      </c>
      <c r="C490" s="9" t="str">
        <f t="shared" si="38"/>
        <v>5</v>
      </c>
      <c r="D490" s="9" t="str">
        <f t="shared" si="39"/>
        <v>5</v>
      </c>
      <c r="E490" s="2" t="s">
        <v>167</v>
      </c>
      <c r="F490" s="2" t="s">
        <v>167</v>
      </c>
      <c r="G490" s="2" t="s">
        <v>167</v>
      </c>
      <c r="H490" s="2" t="s">
        <v>167</v>
      </c>
      <c r="I490" s="2" t="s">
        <v>167</v>
      </c>
      <c r="J490" s="2" t="s">
        <v>167</v>
      </c>
      <c r="K490" s="2" t="s">
        <v>167</v>
      </c>
      <c r="L490" s="2" t="s">
        <v>167</v>
      </c>
      <c r="M490" s="2" t="s">
        <v>167</v>
      </c>
      <c r="N490" s="2" t="s">
        <v>167</v>
      </c>
      <c r="O490" s="2" t="s">
        <v>167</v>
      </c>
      <c r="P490" s="2" t="s">
        <v>167</v>
      </c>
      <c r="Q490" s="2" t="s">
        <v>167</v>
      </c>
      <c r="R490" s="2" t="s">
        <v>167</v>
      </c>
      <c r="S490" s="2" t="s">
        <v>167</v>
      </c>
      <c r="T490" s="2" t="s">
        <v>167</v>
      </c>
    </row>
    <row r="491" spans="1:20" x14ac:dyDescent="0.25">
      <c r="A491" s="9" t="str">
        <f t="shared" si="36"/>
        <v>5</v>
      </c>
      <c r="B491" s="9" t="str">
        <f t="shared" si="37"/>
        <v>5</v>
      </c>
      <c r="C491" s="9" t="str">
        <f t="shared" si="38"/>
        <v>5</v>
      </c>
      <c r="D491" s="9" t="str">
        <f t="shared" si="39"/>
        <v>5</v>
      </c>
      <c r="E491" s="2" t="s">
        <v>167</v>
      </c>
      <c r="F491" s="2" t="s">
        <v>167</v>
      </c>
      <c r="G491" s="2" t="s">
        <v>167</v>
      </c>
      <c r="H491" s="2" t="s">
        <v>167</v>
      </c>
      <c r="I491" s="2" t="s">
        <v>167</v>
      </c>
      <c r="J491" s="2" t="s">
        <v>167</v>
      </c>
      <c r="K491" s="2" t="s">
        <v>167</v>
      </c>
      <c r="L491" s="2" t="s">
        <v>167</v>
      </c>
      <c r="M491" s="2" t="s">
        <v>167</v>
      </c>
      <c r="N491" s="2" t="s">
        <v>167</v>
      </c>
      <c r="O491" s="2" t="s">
        <v>167</v>
      </c>
      <c r="P491" s="2" t="s">
        <v>167</v>
      </c>
      <c r="Q491" s="2" t="s">
        <v>167</v>
      </c>
      <c r="R491" s="2" t="s">
        <v>167</v>
      </c>
      <c r="S491" s="2" t="s">
        <v>167</v>
      </c>
      <c r="T491" s="2" t="s">
        <v>167</v>
      </c>
    </row>
    <row r="492" spans="1:20" x14ac:dyDescent="0.25">
      <c r="A492" s="9" t="str">
        <f t="shared" si="36"/>
        <v>5</v>
      </c>
      <c r="B492" s="9" t="str">
        <f t="shared" si="37"/>
        <v>5</v>
      </c>
      <c r="C492" s="9" t="str">
        <f t="shared" si="38"/>
        <v>5</v>
      </c>
      <c r="D492" s="9" t="str">
        <f t="shared" si="39"/>
        <v>5</v>
      </c>
      <c r="E492" s="2" t="s">
        <v>167</v>
      </c>
      <c r="F492" s="2" t="s">
        <v>167</v>
      </c>
      <c r="G492" s="2" t="s">
        <v>167</v>
      </c>
      <c r="H492" s="2" t="s">
        <v>167</v>
      </c>
      <c r="I492" s="2" t="s">
        <v>167</v>
      </c>
      <c r="J492" s="2" t="s">
        <v>167</v>
      </c>
      <c r="K492" s="2" t="s">
        <v>167</v>
      </c>
      <c r="L492" s="2" t="s">
        <v>167</v>
      </c>
      <c r="M492" s="2" t="s">
        <v>167</v>
      </c>
      <c r="N492" s="2" t="s">
        <v>167</v>
      </c>
      <c r="O492" s="2" t="s">
        <v>167</v>
      </c>
      <c r="P492" s="2" t="s">
        <v>167</v>
      </c>
      <c r="Q492" s="2" t="s">
        <v>167</v>
      </c>
      <c r="R492" s="2" t="s">
        <v>167</v>
      </c>
      <c r="S492" s="2" t="s">
        <v>167</v>
      </c>
      <c r="T492" s="2" t="s">
        <v>167</v>
      </c>
    </row>
    <row r="493" spans="1:20" x14ac:dyDescent="0.25">
      <c r="A493" s="9" t="str">
        <f t="shared" si="36"/>
        <v>5</v>
      </c>
      <c r="B493" s="9" t="str">
        <f t="shared" si="37"/>
        <v>5</v>
      </c>
      <c r="C493" s="9" t="str">
        <f t="shared" si="38"/>
        <v>5</v>
      </c>
      <c r="D493" s="9" t="str">
        <f t="shared" si="39"/>
        <v>5</v>
      </c>
      <c r="E493" s="2" t="s">
        <v>167</v>
      </c>
      <c r="F493" s="2" t="s">
        <v>167</v>
      </c>
      <c r="G493" s="2" t="s">
        <v>167</v>
      </c>
      <c r="H493" s="2" t="s">
        <v>167</v>
      </c>
      <c r="I493" s="2" t="s">
        <v>167</v>
      </c>
      <c r="J493" s="2" t="s">
        <v>167</v>
      </c>
      <c r="K493" s="2" t="s">
        <v>167</v>
      </c>
      <c r="L493" s="2" t="s">
        <v>167</v>
      </c>
      <c r="M493" s="2" t="s">
        <v>167</v>
      </c>
      <c r="N493" s="2" t="s">
        <v>167</v>
      </c>
      <c r="O493" s="2" t="s">
        <v>167</v>
      </c>
      <c r="P493" s="2" t="s">
        <v>167</v>
      </c>
      <c r="Q493" s="2" t="s">
        <v>167</v>
      </c>
      <c r="R493" s="2" t="s">
        <v>167</v>
      </c>
      <c r="S493" s="2" t="s">
        <v>167</v>
      </c>
      <c r="T493" s="2" t="s">
        <v>167</v>
      </c>
    </row>
    <row r="494" spans="1:20" x14ac:dyDescent="0.25">
      <c r="A494" s="9" t="str">
        <f t="shared" si="36"/>
        <v>5</v>
      </c>
      <c r="B494" s="9" t="str">
        <f t="shared" si="37"/>
        <v>5</v>
      </c>
      <c r="C494" s="9" t="str">
        <f t="shared" si="38"/>
        <v>5</v>
      </c>
      <c r="D494" s="9" t="str">
        <f t="shared" si="39"/>
        <v>5</v>
      </c>
      <c r="E494" s="2" t="s">
        <v>167</v>
      </c>
      <c r="F494" s="2" t="s">
        <v>167</v>
      </c>
      <c r="G494" s="2" t="s">
        <v>167</v>
      </c>
      <c r="H494" s="2" t="s">
        <v>167</v>
      </c>
      <c r="I494" s="2" t="s">
        <v>167</v>
      </c>
      <c r="J494" s="2" t="s">
        <v>167</v>
      </c>
      <c r="K494" s="2" t="s">
        <v>167</v>
      </c>
      <c r="L494" s="2" t="s">
        <v>167</v>
      </c>
      <c r="M494" s="2" t="s">
        <v>167</v>
      </c>
      <c r="N494" s="2" t="s">
        <v>167</v>
      </c>
      <c r="O494" s="2" t="s">
        <v>167</v>
      </c>
      <c r="P494" s="2" t="s">
        <v>167</v>
      </c>
      <c r="Q494" s="2" t="s">
        <v>167</v>
      </c>
      <c r="R494" s="2" t="s">
        <v>167</v>
      </c>
      <c r="S494" s="2" t="s">
        <v>167</v>
      </c>
      <c r="T494" s="2" t="s">
        <v>167</v>
      </c>
    </row>
    <row r="495" spans="1:20" x14ac:dyDescent="0.25">
      <c r="A495" s="9" t="str">
        <f t="shared" si="36"/>
        <v>5</v>
      </c>
      <c r="B495" s="9" t="str">
        <f t="shared" si="37"/>
        <v>5</v>
      </c>
      <c r="C495" s="9" t="str">
        <f t="shared" si="38"/>
        <v>5</v>
      </c>
      <c r="D495" s="9" t="str">
        <f t="shared" si="39"/>
        <v>5</v>
      </c>
      <c r="E495" s="2" t="s">
        <v>167</v>
      </c>
      <c r="F495" s="2" t="s">
        <v>167</v>
      </c>
      <c r="G495" s="2" t="s">
        <v>167</v>
      </c>
      <c r="H495" s="2" t="s">
        <v>167</v>
      </c>
      <c r="I495" s="2" t="s">
        <v>167</v>
      </c>
      <c r="J495" s="2" t="s">
        <v>167</v>
      </c>
      <c r="K495" s="2" t="s">
        <v>167</v>
      </c>
      <c r="L495" s="2" t="s">
        <v>167</v>
      </c>
      <c r="M495" s="2" t="s">
        <v>167</v>
      </c>
      <c r="N495" s="2" t="s">
        <v>167</v>
      </c>
      <c r="O495" s="2" t="s">
        <v>167</v>
      </c>
      <c r="P495" s="2" t="s">
        <v>167</v>
      </c>
      <c r="Q495" s="2" t="s">
        <v>167</v>
      </c>
      <c r="R495" s="2" t="s">
        <v>167</v>
      </c>
      <c r="S495" s="2" t="s">
        <v>167</v>
      </c>
      <c r="T495" s="2" t="s">
        <v>167</v>
      </c>
    </row>
    <row r="496" spans="1:20" x14ac:dyDescent="0.25">
      <c r="A496" s="9" t="str">
        <f t="shared" si="36"/>
        <v>5</v>
      </c>
      <c r="B496" s="9" t="str">
        <f t="shared" si="37"/>
        <v>5</v>
      </c>
      <c r="C496" s="9" t="str">
        <f t="shared" si="38"/>
        <v>5</v>
      </c>
      <c r="D496" s="9" t="str">
        <f t="shared" si="39"/>
        <v>5</v>
      </c>
      <c r="E496" s="2" t="s">
        <v>167</v>
      </c>
      <c r="F496" s="2" t="s">
        <v>167</v>
      </c>
      <c r="G496" s="2" t="s">
        <v>167</v>
      </c>
      <c r="H496" s="2" t="s">
        <v>167</v>
      </c>
      <c r="I496" s="2" t="s">
        <v>167</v>
      </c>
      <c r="J496" s="2" t="s">
        <v>167</v>
      </c>
      <c r="K496" s="2" t="s">
        <v>167</v>
      </c>
      <c r="L496" s="2" t="s">
        <v>167</v>
      </c>
      <c r="M496" s="2" t="s">
        <v>167</v>
      </c>
      <c r="N496" s="2" t="s">
        <v>167</v>
      </c>
      <c r="O496" s="2" t="s">
        <v>167</v>
      </c>
      <c r="P496" s="2" t="s">
        <v>167</v>
      </c>
      <c r="Q496" s="2" t="s">
        <v>167</v>
      </c>
      <c r="R496" s="2" t="s">
        <v>167</v>
      </c>
      <c r="S496" s="2" t="s">
        <v>167</v>
      </c>
      <c r="T496" s="2" t="s">
        <v>167</v>
      </c>
    </row>
    <row r="497" spans="1:20" x14ac:dyDescent="0.25">
      <c r="A497" s="9" t="str">
        <f t="shared" si="36"/>
        <v>5</v>
      </c>
      <c r="B497" s="9" t="str">
        <f t="shared" si="37"/>
        <v>5</v>
      </c>
      <c r="C497" s="9" t="str">
        <f t="shared" si="38"/>
        <v>5</v>
      </c>
      <c r="D497" s="9" t="str">
        <f t="shared" si="39"/>
        <v>5</v>
      </c>
      <c r="E497" s="2" t="s">
        <v>167</v>
      </c>
      <c r="F497" s="2" t="s">
        <v>167</v>
      </c>
      <c r="G497" s="2" t="s">
        <v>167</v>
      </c>
      <c r="H497" s="2" t="s">
        <v>167</v>
      </c>
      <c r="I497" s="2" t="s">
        <v>167</v>
      </c>
      <c r="J497" s="2" t="s">
        <v>167</v>
      </c>
      <c r="K497" s="2" t="s">
        <v>167</v>
      </c>
      <c r="L497" s="2" t="s">
        <v>167</v>
      </c>
      <c r="M497" s="2" t="s">
        <v>167</v>
      </c>
      <c r="N497" s="2" t="s">
        <v>167</v>
      </c>
      <c r="O497" s="2" t="s">
        <v>167</v>
      </c>
      <c r="P497" s="2" t="s">
        <v>167</v>
      </c>
      <c r="Q497" s="2" t="s">
        <v>167</v>
      </c>
      <c r="R497" s="2" t="s">
        <v>167</v>
      </c>
      <c r="S497" s="2" t="s">
        <v>167</v>
      </c>
      <c r="T497" s="2" t="s">
        <v>167</v>
      </c>
    </row>
    <row r="498" spans="1:20" x14ac:dyDescent="0.25">
      <c r="A498" s="9" t="str">
        <f t="shared" si="36"/>
        <v>5</v>
      </c>
      <c r="B498" s="9" t="str">
        <f t="shared" si="37"/>
        <v>5</v>
      </c>
      <c r="C498" s="9" t="str">
        <f t="shared" si="38"/>
        <v>5</v>
      </c>
      <c r="D498" s="9" t="str">
        <f t="shared" si="39"/>
        <v>5</v>
      </c>
      <c r="E498" s="2" t="s">
        <v>167</v>
      </c>
      <c r="F498" s="2" t="s">
        <v>167</v>
      </c>
      <c r="G498" s="2" t="s">
        <v>167</v>
      </c>
      <c r="H498" s="2" t="s">
        <v>167</v>
      </c>
      <c r="I498" s="2" t="s">
        <v>167</v>
      </c>
      <c r="J498" s="2" t="s">
        <v>167</v>
      </c>
      <c r="K498" s="2" t="s">
        <v>167</v>
      </c>
      <c r="L498" s="2" t="s">
        <v>167</v>
      </c>
      <c r="M498" s="2" t="s">
        <v>167</v>
      </c>
      <c r="N498" s="2" t="s">
        <v>167</v>
      </c>
      <c r="O498" s="2" t="s">
        <v>167</v>
      </c>
      <c r="P498" s="2" t="s">
        <v>167</v>
      </c>
      <c r="Q498" s="2" t="s">
        <v>167</v>
      </c>
      <c r="R498" s="2" t="s">
        <v>167</v>
      </c>
      <c r="S498" s="2" t="s">
        <v>167</v>
      </c>
      <c r="T498" s="2" t="s">
        <v>167</v>
      </c>
    </row>
    <row r="499" spans="1:20" x14ac:dyDescent="0.25">
      <c r="A499" s="9" t="str">
        <f t="shared" si="36"/>
        <v>5</v>
      </c>
      <c r="B499" s="9" t="str">
        <f t="shared" si="37"/>
        <v>5</v>
      </c>
      <c r="C499" s="9" t="str">
        <f t="shared" si="38"/>
        <v>5</v>
      </c>
      <c r="D499" s="9" t="str">
        <f t="shared" si="39"/>
        <v>5</v>
      </c>
      <c r="E499" s="2" t="s">
        <v>167</v>
      </c>
      <c r="F499" s="2" t="s">
        <v>167</v>
      </c>
      <c r="G499" s="2" t="s">
        <v>167</v>
      </c>
      <c r="H499" s="2" t="s">
        <v>167</v>
      </c>
      <c r="I499" s="2" t="s">
        <v>167</v>
      </c>
      <c r="J499" s="2" t="s">
        <v>167</v>
      </c>
      <c r="K499" s="2" t="s">
        <v>167</v>
      </c>
      <c r="L499" s="2" t="s">
        <v>167</v>
      </c>
      <c r="M499" s="2" t="s">
        <v>167</v>
      </c>
      <c r="N499" s="2" t="s">
        <v>167</v>
      </c>
      <c r="O499" s="2" t="s">
        <v>167</v>
      </c>
      <c r="P499" s="2" t="s">
        <v>167</v>
      </c>
      <c r="Q499" s="2" t="s">
        <v>167</v>
      </c>
      <c r="R499" s="2" t="s">
        <v>167</v>
      </c>
      <c r="S499" s="2" t="s">
        <v>167</v>
      </c>
      <c r="T499" s="2" t="s">
        <v>167</v>
      </c>
    </row>
    <row r="500" spans="1:20" x14ac:dyDescent="0.25">
      <c r="A500" s="9" t="str">
        <f t="shared" si="36"/>
        <v>5</v>
      </c>
      <c r="B500" s="9" t="str">
        <f t="shared" si="37"/>
        <v>5</v>
      </c>
      <c r="C500" s="9" t="str">
        <f t="shared" si="38"/>
        <v>5</v>
      </c>
      <c r="D500" s="9" t="str">
        <f t="shared" si="39"/>
        <v>5</v>
      </c>
      <c r="E500" s="2" t="s">
        <v>167</v>
      </c>
      <c r="F500" s="2" t="s">
        <v>167</v>
      </c>
      <c r="G500" s="2" t="s">
        <v>167</v>
      </c>
      <c r="H500" s="2" t="s">
        <v>167</v>
      </c>
      <c r="I500" s="2" t="s">
        <v>167</v>
      </c>
      <c r="J500" s="2" t="s">
        <v>167</v>
      </c>
      <c r="K500" s="2" t="s">
        <v>167</v>
      </c>
      <c r="L500" s="2" t="s">
        <v>167</v>
      </c>
      <c r="M500" s="2" t="s">
        <v>167</v>
      </c>
      <c r="N500" s="2" t="s">
        <v>167</v>
      </c>
      <c r="O500" s="2" t="s">
        <v>167</v>
      </c>
      <c r="P500" s="2" t="s">
        <v>167</v>
      </c>
      <c r="Q500" s="2" t="s">
        <v>167</v>
      </c>
      <c r="R500" s="2" t="s">
        <v>167</v>
      </c>
      <c r="S500" s="2" t="s">
        <v>167</v>
      </c>
      <c r="T500" s="2" t="s">
        <v>167</v>
      </c>
    </row>
    <row r="501" spans="1:20" x14ac:dyDescent="0.25">
      <c r="A501" s="9" t="str">
        <f>CONCATENATE($E$501,Q501)</f>
        <v>6100</v>
      </c>
      <c r="B501" s="9" t="str">
        <f>CONCATENATE($E$501,H501)</f>
        <v>660</v>
      </c>
      <c r="C501" s="9" t="str">
        <f>CONCATENATE($E$501,K501)</f>
        <v>660</v>
      </c>
      <c r="D501" s="9" t="str">
        <f>CONCATENATE($E$501,N501)</f>
        <v>610</v>
      </c>
      <c r="E501" s="2">
        <v>6</v>
      </c>
      <c r="F501" s="2" t="s">
        <v>517</v>
      </c>
      <c r="G501" s="2" t="s">
        <v>167</v>
      </c>
      <c r="H501" s="2">
        <v>60</v>
      </c>
      <c r="I501" s="2" t="s">
        <v>518</v>
      </c>
      <c r="J501" s="2" t="s">
        <v>167</v>
      </c>
      <c r="K501" s="2">
        <v>60</v>
      </c>
      <c r="L501" s="2" t="s">
        <v>518</v>
      </c>
      <c r="M501" s="2" t="s">
        <v>167</v>
      </c>
      <c r="N501" s="2">
        <v>10</v>
      </c>
      <c r="O501" s="2" t="s">
        <v>519</v>
      </c>
      <c r="P501" s="2" t="s">
        <v>167</v>
      </c>
      <c r="Q501" s="2">
        <v>100</v>
      </c>
      <c r="R501" s="2" t="s">
        <v>520</v>
      </c>
      <c r="S501" s="2" t="s">
        <v>521</v>
      </c>
      <c r="T501" s="2" t="s">
        <v>172</v>
      </c>
    </row>
    <row r="502" spans="1:20" x14ac:dyDescent="0.25">
      <c r="A502" s="9" t="str">
        <f t="shared" ref="A502:A565" si="40">CONCATENATE($E$501,Q502)</f>
        <v>6101</v>
      </c>
      <c r="B502" s="9" t="str">
        <f t="shared" ref="B502:B565" si="41">CONCATENATE($E$501,H502)</f>
        <v>6</v>
      </c>
      <c r="C502" s="9" t="str">
        <f t="shared" ref="C502:C565" si="42">CONCATENATE($E$501,K502)</f>
        <v>6</v>
      </c>
      <c r="D502" s="9" t="str">
        <f t="shared" ref="D502:D565" si="43">CONCATENATE($E$501,N502)</f>
        <v>620</v>
      </c>
      <c r="E502" s="2" t="s">
        <v>167</v>
      </c>
      <c r="F502" s="2" t="s">
        <v>167</v>
      </c>
      <c r="G502" s="2" t="s">
        <v>167</v>
      </c>
      <c r="H502" s="2" t="s">
        <v>167</v>
      </c>
      <c r="I502" s="2" t="s">
        <v>167</v>
      </c>
      <c r="J502" s="2" t="s">
        <v>167</v>
      </c>
      <c r="K502" s="2" t="s">
        <v>167</v>
      </c>
      <c r="L502" s="2" t="s">
        <v>167</v>
      </c>
      <c r="M502" s="2" t="s">
        <v>167</v>
      </c>
      <c r="N502" s="2">
        <v>20</v>
      </c>
      <c r="O502" s="2" t="s">
        <v>522</v>
      </c>
      <c r="P502" s="2" t="s">
        <v>167</v>
      </c>
      <c r="Q502" s="2">
        <v>101</v>
      </c>
      <c r="R502" s="2" t="s">
        <v>523</v>
      </c>
      <c r="S502" s="2" t="s">
        <v>524</v>
      </c>
      <c r="T502" s="2" t="s">
        <v>172</v>
      </c>
    </row>
    <row r="503" spans="1:20" x14ac:dyDescent="0.25">
      <c r="A503" s="9" t="str">
        <f t="shared" si="40"/>
        <v>6102</v>
      </c>
      <c r="B503" s="9" t="str">
        <f t="shared" si="41"/>
        <v>6</v>
      </c>
      <c r="C503" s="9" t="str">
        <f t="shared" si="42"/>
        <v>6</v>
      </c>
      <c r="D503" s="9" t="str">
        <f t="shared" si="43"/>
        <v>630</v>
      </c>
      <c r="E503" s="2" t="s">
        <v>167</v>
      </c>
      <c r="F503" s="2" t="s">
        <v>167</v>
      </c>
      <c r="G503" s="2" t="s">
        <v>167</v>
      </c>
      <c r="H503" s="2" t="s">
        <v>167</v>
      </c>
      <c r="I503" s="2" t="s">
        <v>167</v>
      </c>
      <c r="J503" s="2" t="s">
        <v>167</v>
      </c>
      <c r="K503" s="2" t="s">
        <v>167</v>
      </c>
      <c r="L503" s="2" t="s">
        <v>167</v>
      </c>
      <c r="M503" s="2" t="s">
        <v>167</v>
      </c>
      <c r="N503" s="2">
        <v>30</v>
      </c>
      <c r="O503" s="2" t="s">
        <v>525</v>
      </c>
      <c r="P503" s="2" t="s">
        <v>167</v>
      </c>
      <c r="Q503" s="2">
        <v>102</v>
      </c>
      <c r="R503" s="2" t="s">
        <v>526</v>
      </c>
      <c r="S503" s="2" t="s">
        <v>527</v>
      </c>
      <c r="T503" s="2" t="s">
        <v>172</v>
      </c>
    </row>
    <row r="504" spans="1:20" x14ac:dyDescent="0.25">
      <c r="A504" s="9" t="str">
        <f t="shared" si="40"/>
        <v>6103</v>
      </c>
      <c r="B504" s="9" t="str">
        <f t="shared" si="41"/>
        <v>6</v>
      </c>
      <c r="C504" s="9" t="str">
        <f t="shared" si="42"/>
        <v>6</v>
      </c>
      <c r="D504" s="9" t="str">
        <f t="shared" si="43"/>
        <v>640</v>
      </c>
      <c r="E504" s="2" t="s">
        <v>167</v>
      </c>
      <c r="F504" s="2" t="s">
        <v>167</v>
      </c>
      <c r="G504" s="2" t="s">
        <v>167</v>
      </c>
      <c r="H504" s="2" t="s">
        <v>167</v>
      </c>
      <c r="I504" s="2" t="s">
        <v>167</v>
      </c>
      <c r="J504" s="2" t="s">
        <v>167</v>
      </c>
      <c r="K504" s="2" t="s">
        <v>167</v>
      </c>
      <c r="L504" s="2" t="s">
        <v>167</v>
      </c>
      <c r="M504" s="2" t="s">
        <v>167</v>
      </c>
      <c r="N504" s="2">
        <v>40</v>
      </c>
      <c r="O504" s="2" t="s">
        <v>528</v>
      </c>
      <c r="P504" s="2" t="s">
        <v>167</v>
      </c>
      <c r="Q504" s="2">
        <v>103</v>
      </c>
      <c r="R504" s="2" t="s">
        <v>529</v>
      </c>
      <c r="S504" s="2" t="s">
        <v>530</v>
      </c>
      <c r="T504" s="2" t="s">
        <v>172</v>
      </c>
    </row>
    <row r="505" spans="1:20" x14ac:dyDescent="0.25">
      <c r="A505" s="9" t="str">
        <f t="shared" si="40"/>
        <v>6104</v>
      </c>
      <c r="B505" s="9" t="str">
        <f t="shared" si="41"/>
        <v>6</v>
      </c>
      <c r="C505" s="9" t="str">
        <f t="shared" si="42"/>
        <v>6</v>
      </c>
      <c r="D505" s="9" t="str">
        <f t="shared" si="43"/>
        <v>6</v>
      </c>
      <c r="E505" s="2" t="s">
        <v>167</v>
      </c>
      <c r="F505" s="2" t="s">
        <v>167</v>
      </c>
      <c r="G505" s="2" t="s">
        <v>167</v>
      </c>
      <c r="H505" s="2" t="s">
        <v>167</v>
      </c>
      <c r="I505" s="2" t="s">
        <v>167</v>
      </c>
      <c r="J505" s="2" t="s">
        <v>167</v>
      </c>
      <c r="K505" s="2" t="s">
        <v>167</v>
      </c>
      <c r="L505" s="2" t="s">
        <v>167</v>
      </c>
      <c r="M505" s="2" t="s">
        <v>167</v>
      </c>
      <c r="N505" s="2" t="s">
        <v>167</v>
      </c>
      <c r="O505" s="2" t="s">
        <v>167</v>
      </c>
      <c r="P505" s="2" t="s">
        <v>167</v>
      </c>
      <c r="Q505" s="2">
        <v>104</v>
      </c>
      <c r="R505" s="2" t="s">
        <v>531</v>
      </c>
      <c r="S505" s="2" t="s">
        <v>532</v>
      </c>
      <c r="T505" s="2" t="s">
        <v>172</v>
      </c>
    </row>
    <row r="506" spans="1:20" x14ac:dyDescent="0.25">
      <c r="A506" s="9" t="str">
        <f t="shared" si="40"/>
        <v>6105</v>
      </c>
      <c r="B506" s="9" t="str">
        <f t="shared" si="41"/>
        <v>6</v>
      </c>
      <c r="C506" s="9" t="str">
        <f t="shared" si="42"/>
        <v>6</v>
      </c>
      <c r="D506" s="9" t="str">
        <f t="shared" si="43"/>
        <v>6</v>
      </c>
      <c r="E506" s="2" t="s">
        <v>167</v>
      </c>
      <c r="F506" s="2" t="s">
        <v>167</v>
      </c>
      <c r="G506" s="2" t="s">
        <v>167</v>
      </c>
      <c r="H506" s="2" t="s">
        <v>167</v>
      </c>
      <c r="I506" s="2" t="s">
        <v>167</v>
      </c>
      <c r="J506" s="2" t="s">
        <v>167</v>
      </c>
      <c r="K506" s="2" t="s">
        <v>167</v>
      </c>
      <c r="L506" s="2" t="s">
        <v>167</v>
      </c>
      <c r="M506" s="2" t="s">
        <v>167</v>
      </c>
      <c r="N506" s="2" t="s">
        <v>167</v>
      </c>
      <c r="O506" s="2" t="s">
        <v>167</v>
      </c>
      <c r="P506" s="2" t="s">
        <v>167</v>
      </c>
      <c r="Q506" s="2">
        <v>105</v>
      </c>
      <c r="R506" s="2" t="s">
        <v>533</v>
      </c>
      <c r="S506" s="2" t="s">
        <v>534</v>
      </c>
      <c r="T506" s="2" t="s">
        <v>172</v>
      </c>
    </row>
    <row r="507" spans="1:20" x14ac:dyDescent="0.25">
      <c r="A507" s="9" t="str">
        <f t="shared" si="40"/>
        <v>6110</v>
      </c>
      <c r="B507" s="9" t="str">
        <f t="shared" si="41"/>
        <v>6</v>
      </c>
      <c r="C507" s="9" t="str">
        <f t="shared" si="42"/>
        <v>6</v>
      </c>
      <c r="D507" s="9" t="str">
        <f t="shared" si="43"/>
        <v>6</v>
      </c>
      <c r="E507" s="2" t="s">
        <v>167</v>
      </c>
      <c r="F507" s="2" t="s">
        <v>167</v>
      </c>
      <c r="G507" s="2" t="s">
        <v>167</v>
      </c>
      <c r="H507" s="2" t="s">
        <v>167</v>
      </c>
      <c r="I507" s="2" t="s">
        <v>167</v>
      </c>
      <c r="J507" s="2" t="s">
        <v>167</v>
      </c>
      <c r="K507" s="2" t="s">
        <v>167</v>
      </c>
      <c r="L507" s="2" t="s">
        <v>167</v>
      </c>
      <c r="M507" s="2" t="s">
        <v>167</v>
      </c>
      <c r="N507" s="2" t="s">
        <v>167</v>
      </c>
      <c r="O507" s="2" t="s">
        <v>167</v>
      </c>
      <c r="P507" s="2" t="s">
        <v>167</v>
      </c>
      <c r="Q507" s="2">
        <v>110</v>
      </c>
      <c r="R507" s="2" t="s">
        <v>535</v>
      </c>
      <c r="S507" s="2" t="s">
        <v>536</v>
      </c>
      <c r="T507" s="2" t="s">
        <v>172</v>
      </c>
    </row>
    <row r="508" spans="1:20" x14ac:dyDescent="0.25">
      <c r="A508" s="9" t="str">
        <f t="shared" si="40"/>
        <v>6200</v>
      </c>
      <c r="B508" s="9" t="str">
        <f t="shared" si="41"/>
        <v>6</v>
      </c>
      <c r="C508" s="9" t="str">
        <f t="shared" si="42"/>
        <v>6</v>
      </c>
      <c r="D508" s="9" t="str">
        <f t="shared" si="43"/>
        <v>6</v>
      </c>
      <c r="E508" s="2" t="s">
        <v>167</v>
      </c>
      <c r="F508" s="2" t="s">
        <v>167</v>
      </c>
      <c r="G508" s="2" t="s">
        <v>167</v>
      </c>
      <c r="H508" s="2" t="s">
        <v>167</v>
      </c>
      <c r="I508" s="2" t="s">
        <v>167</v>
      </c>
      <c r="J508" s="2" t="s">
        <v>167</v>
      </c>
      <c r="K508" s="2" t="s">
        <v>167</v>
      </c>
      <c r="L508" s="2" t="s">
        <v>167</v>
      </c>
      <c r="M508" s="2" t="s">
        <v>167</v>
      </c>
      <c r="N508" s="2" t="s">
        <v>167</v>
      </c>
      <c r="O508" s="2" t="s">
        <v>167</v>
      </c>
      <c r="P508" s="2" t="s">
        <v>167</v>
      </c>
      <c r="Q508" s="2">
        <v>200</v>
      </c>
      <c r="R508" s="2" t="s">
        <v>537</v>
      </c>
      <c r="S508" s="2" t="s">
        <v>538</v>
      </c>
      <c r="T508" s="2" t="s">
        <v>172</v>
      </c>
    </row>
    <row r="509" spans="1:20" x14ac:dyDescent="0.25">
      <c r="A509" s="9" t="str">
        <f t="shared" si="40"/>
        <v>6201</v>
      </c>
      <c r="B509" s="9" t="str">
        <f t="shared" si="41"/>
        <v>6</v>
      </c>
      <c r="C509" s="9" t="str">
        <f t="shared" si="42"/>
        <v>6</v>
      </c>
      <c r="D509" s="9" t="str">
        <f t="shared" si="43"/>
        <v>6</v>
      </c>
      <c r="E509" s="2" t="s">
        <v>167</v>
      </c>
      <c r="F509" s="2" t="s">
        <v>167</v>
      </c>
      <c r="G509" s="2" t="s">
        <v>167</v>
      </c>
      <c r="H509" s="2" t="s">
        <v>167</v>
      </c>
      <c r="I509" s="2" t="s">
        <v>167</v>
      </c>
      <c r="J509" s="2" t="s">
        <v>167</v>
      </c>
      <c r="K509" s="2" t="s">
        <v>167</v>
      </c>
      <c r="L509" s="2" t="s">
        <v>167</v>
      </c>
      <c r="M509" s="2" t="s">
        <v>167</v>
      </c>
      <c r="N509" s="2" t="s">
        <v>167</v>
      </c>
      <c r="O509" s="2" t="s">
        <v>167</v>
      </c>
      <c r="P509" s="2" t="s">
        <v>167</v>
      </c>
      <c r="Q509" s="2">
        <v>201</v>
      </c>
      <c r="R509" s="2" t="s">
        <v>539</v>
      </c>
      <c r="S509" s="2" t="s">
        <v>540</v>
      </c>
      <c r="T509" s="2" t="s">
        <v>172</v>
      </c>
    </row>
    <row r="510" spans="1:20" x14ac:dyDescent="0.25">
      <c r="A510" s="9" t="str">
        <f t="shared" si="40"/>
        <v>6202</v>
      </c>
      <c r="B510" s="9" t="str">
        <f t="shared" si="41"/>
        <v>6</v>
      </c>
      <c r="C510" s="9" t="str">
        <f t="shared" si="42"/>
        <v>6</v>
      </c>
      <c r="D510" s="9" t="str">
        <f t="shared" si="43"/>
        <v>6</v>
      </c>
      <c r="E510" s="2" t="s">
        <v>167</v>
      </c>
      <c r="F510" s="2" t="s">
        <v>167</v>
      </c>
      <c r="G510" s="2" t="s">
        <v>167</v>
      </c>
      <c r="H510" s="2" t="s">
        <v>167</v>
      </c>
      <c r="I510" s="2" t="s">
        <v>167</v>
      </c>
      <c r="J510" s="2" t="s">
        <v>167</v>
      </c>
      <c r="K510" s="2" t="s">
        <v>167</v>
      </c>
      <c r="L510" s="2" t="s">
        <v>167</v>
      </c>
      <c r="M510" s="2" t="s">
        <v>167</v>
      </c>
      <c r="N510" s="2" t="s">
        <v>167</v>
      </c>
      <c r="O510" s="2" t="s">
        <v>167</v>
      </c>
      <c r="P510" s="2" t="s">
        <v>167</v>
      </c>
      <c r="Q510" s="2">
        <v>202</v>
      </c>
      <c r="R510" s="2" t="s">
        <v>541</v>
      </c>
      <c r="S510" s="2" t="s">
        <v>542</v>
      </c>
      <c r="T510" s="2" t="s">
        <v>172</v>
      </c>
    </row>
    <row r="511" spans="1:20" x14ac:dyDescent="0.25">
      <c r="A511" s="9" t="str">
        <f t="shared" si="40"/>
        <v>6203</v>
      </c>
      <c r="B511" s="9" t="str">
        <f t="shared" si="41"/>
        <v>6</v>
      </c>
      <c r="C511" s="9" t="str">
        <f t="shared" si="42"/>
        <v>6</v>
      </c>
      <c r="D511" s="9" t="str">
        <f t="shared" si="43"/>
        <v>6</v>
      </c>
      <c r="E511" s="2" t="s">
        <v>167</v>
      </c>
      <c r="F511" s="2" t="s">
        <v>167</v>
      </c>
      <c r="G511" s="2" t="s">
        <v>167</v>
      </c>
      <c r="H511" s="2" t="s">
        <v>167</v>
      </c>
      <c r="I511" s="2" t="s">
        <v>167</v>
      </c>
      <c r="J511" s="2" t="s">
        <v>167</v>
      </c>
      <c r="K511" s="2" t="s">
        <v>167</v>
      </c>
      <c r="L511" s="2" t="s">
        <v>167</v>
      </c>
      <c r="M511" s="2" t="s">
        <v>167</v>
      </c>
      <c r="N511" s="2" t="s">
        <v>167</v>
      </c>
      <c r="O511" s="2" t="s">
        <v>167</v>
      </c>
      <c r="P511" s="2" t="s">
        <v>167</v>
      </c>
      <c r="Q511" s="2">
        <v>203</v>
      </c>
      <c r="R511" s="2" t="s">
        <v>543</v>
      </c>
      <c r="S511" s="2" t="s">
        <v>544</v>
      </c>
      <c r="T511" s="2" t="s">
        <v>172</v>
      </c>
    </row>
    <row r="512" spans="1:20" x14ac:dyDescent="0.25">
      <c r="A512" s="9" t="str">
        <f t="shared" si="40"/>
        <v>6204</v>
      </c>
      <c r="B512" s="9" t="str">
        <f t="shared" si="41"/>
        <v>6</v>
      </c>
      <c r="C512" s="9" t="str">
        <f t="shared" si="42"/>
        <v>6</v>
      </c>
      <c r="D512" s="9" t="str">
        <f t="shared" si="43"/>
        <v>6</v>
      </c>
      <c r="E512" s="2" t="s">
        <v>167</v>
      </c>
      <c r="F512" s="2" t="s">
        <v>167</v>
      </c>
      <c r="G512" s="2" t="s">
        <v>167</v>
      </c>
      <c r="H512" s="2" t="s">
        <v>167</v>
      </c>
      <c r="I512" s="2" t="s">
        <v>167</v>
      </c>
      <c r="J512" s="2" t="s">
        <v>167</v>
      </c>
      <c r="K512" s="2" t="s">
        <v>167</v>
      </c>
      <c r="L512" s="2" t="s">
        <v>167</v>
      </c>
      <c r="M512" s="2" t="s">
        <v>167</v>
      </c>
      <c r="N512" s="2" t="s">
        <v>167</v>
      </c>
      <c r="O512" s="2" t="s">
        <v>167</v>
      </c>
      <c r="P512" s="2" t="s">
        <v>167</v>
      </c>
      <c r="Q512" s="2">
        <v>204</v>
      </c>
      <c r="R512" s="2" t="s">
        <v>545</v>
      </c>
      <c r="S512" s="2" t="s">
        <v>546</v>
      </c>
      <c r="T512" s="2" t="s">
        <v>172</v>
      </c>
    </row>
    <row r="513" spans="1:20" x14ac:dyDescent="0.25">
      <c r="A513" s="9" t="str">
        <f t="shared" si="40"/>
        <v>6205</v>
      </c>
      <c r="B513" s="9" t="str">
        <f t="shared" si="41"/>
        <v>6</v>
      </c>
      <c r="C513" s="9" t="str">
        <f t="shared" si="42"/>
        <v>6</v>
      </c>
      <c r="D513" s="9" t="str">
        <f t="shared" si="43"/>
        <v>6</v>
      </c>
      <c r="E513" s="2" t="s">
        <v>167</v>
      </c>
      <c r="F513" s="2" t="s">
        <v>167</v>
      </c>
      <c r="G513" s="2" t="s">
        <v>167</v>
      </c>
      <c r="H513" s="2" t="s">
        <v>167</v>
      </c>
      <c r="I513" s="2" t="s">
        <v>167</v>
      </c>
      <c r="J513" s="2" t="s">
        <v>167</v>
      </c>
      <c r="K513" s="2" t="s">
        <v>167</v>
      </c>
      <c r="L513" s="2" t="s">
        <v>167</v>
      </c>
      <c r="M513" s="2" t="s">
        <v>167</v>
      </c>
      <c r="N513" s="2" t="s">
        <v>167</v>
      </c>
      <c r="O513" s="2" t="s">
        <v>167</v>
      </c>
      <c r="P513" s="2" t="s">
        <v>167</v>
      </c>
      <c r="Q513" s="2">
        <v>205</v>
      </c>
      <c r="R513" s="2" t="s">
        <v>547</v>
      </c>
      <c r="S513" s="2" t="s">
        <v>548</v>
      </c>
      <c r="T513" s="2" t="s">
        <v>172</v>
      </c>
    </row>
    <row r="514" spans="1:20" x14ac:dyDescent="0.25">
      <c r="A514" s="9" t="str">
        <f t="shared" si="40"/>
        <v>6210</v>
      </c>
      <c r="B514" s="9" t="str">
        <f t="shared" si="41"/>
        <v>6</v>
      </c>
      <c r="C514" s="9" t="str">
        <f t="shared" si="42"/>
        <v>6</v>
      </c>
      <c r="D514" s="9" t="str">
        <f t="shared" si="43"/>
        <v>6</v>
      </c>
      <c r="E514" s="2" t="s">
        <v>167</v>
      </c>
      <c r="F514" s="2" t="s">
        <v>167</v>
      </c>
      <c r="G514" s="2" t="s">
        <v>167</v>
      </c>
      <c r="H514" s="2" t="s">
        <v>167</v>
      </c>
      <c r="I514" s="2" t="s">
        <v>167</v>
      </c>
      <c r="J514" s="2" t="s">
        <v>167</v>
      </c>
      <c r="K514" s="2" t="s">
        <v>167</v>
      </c>
      <c r="L514" s="2" t="s">
        <v>167</v>
      </c>
      <c r="M514" s="2" t="s">
        <v>167</v>
      </c>
      <c r="N514" s="2" t="s">
        <v>167</v>
      </c>
      <c r="O514" s="2" t="s">
        <v>167</v>
      </c>
      <c r="P514" s="2" t="s">
        <v>167</v>
      </c>
      <c r="Q514" s="2">
        <v>210</v>
      </c>
      <c r="R514" s="2" t="s">
        <v>549</v>
      </c>
      <c r="S514" s="2" t="s">
        <v>550</v>
      </c>
      <c r="T514" s="2" t="s">
        <v>172</v>
      </c>
    </row>
    <row r="515" spans="1:20" x14ac:dyDescent="0.25">
      <c r="A515" s="9" t="str">
        <f t="shared" si="40"/>
        <v>6300</v>
      </c>
      <c r="B515" s="9" t="str">
        <f t="shared" si="41"/>
        <v>6</v>
      </c>
      <c r="C515" s="9" t="str">
        <f t="shared" si="42"/>
        <v>6</v>
      </c>
      <c r="D515" s="9" t="str">
        <f t="shared" si="43"/>
        <v>6</v>
      </c>
      <c r="E515" s="2" t="s">
        <v>167</v>
      </c>
      <c r="F515" s="2" t="s">
        <v>167</v>
      </c>
      <c r="G515" s="2" t="s">
        <v>167</v>
      </c>
      <c r="H515" s="2" t="s">
        <v>167</v>
      </c>
      <c r="I515" s="2" t="s">
        <v>167</v>
      </c>
      <c r="J515" s="2" t="s">
        <v>167</v>
      </c>
      <c r="K515" s="2" t="s">
        <v>167</v>
      </c>
      <c r="L515" s="2" t="s">
        <v>167</v>
      </c>
      <c r="M515" s="2" t="s">
        <v>167</v>
      </c>
      <c r="N515" s="2" t="s">
        <v>167</v>
      </c>
      <c r="O515" s="2" t="s">
        <v>167</v>
      </c>
      <c r="P515" s="2" t="s">
        <v>167</v>
      </c>
      <c r="Q515" s="2">
        <v>300</v>
      </c>
      <c r="R515" s="2" t="s">
        <v>551</v>
      </c>
      <c r="S515" s="2" t="s">
        <v>552</v>
      </c>
      <c r="T515" s="2" t="s">
        <v>172</v>
      </c>
    </row>
    <row r="516" spans="1:20" x14ac:dyDescent="0.25">
      <c r="A516" s="9" t="str">
        <f t="shared" si="40"/>
        <v>6301</v>
      </c>
      <c r="B516" s="9" t="str">
        <f t="shared" si="41"/>
        <v>6</v>
      </c>
      <c r="C516" s="9" t="str">
        <f t="shared" si="42"/>
        <v>6</v>
      </c>
      <c r="D516" s="9" t="str">
        <f t="shared" si="43"/>
        <v>6</v>
      </c>
      <c r="E516" s="2" t="s">
        <v>167</v>
      </c>
      <c r="F516" s="2" t="s">
        <v>167</v>
      </c>
      <c r="G516" s="2" t="s">
        <v>167</v>
      </c>
      <c r="H516" s="2" t="s">
        <v>167</v>
      </c>
      <c r="I516" s="2" t="s">
        <v>167</v>
      </c>
      <c r="J516" s="2" t="s">
        <v>167</v>
      </c>
      <c r="K516" s="2" t="s">
        <v>167</v>
      </c>
      <c r="L516" s="2" t="s">
        <v>167</v>
      </c>
      <c r="M516" s="2" t="s">
        <v>167</v>
      </c>
      <c r="N516" s="2" t="s">
        <v>167</v>
      </c>
      <c r="O516" s="2" t="s">
        <v>167</v>
      </c>
      <c r="P516" s="2" t="s">
        <v>167</v>
      </c>
      <c r="Q516" s="2">
        <v>301</v>
      </c>
      <c r="R516" s="2" t="s">
        <v>553</v>
      </c>
      <c r="S516" s="2" t="s">
        <v>554</v>
      </c>
      <c r="T516" s="2" t="s">
        <v>172</v>
      </c>
    </row>
    <row r="517" spans="1:20" x14ac:dyDescent="0.25">
      <c r="A517" s="9" t="str">
        <f t="shared" si="40"/>
        <v>6302</v>
      </c>
      <c r="B517" s="9" t="str">
        <f t="shared" si="41"/>
        <v>6</v>
      </c>
      <c r="C517" s="9" t="str">
        <f t="shared" si="42"/>
        <v>6</v>
      </c>
      <c r="D517" s="9" t="str">
        <f t="shared" si="43"/>
        <v>6</v>
      </c>
      <c r="E517" s="2" t="s">
        <v>167</v>
      </c>
      <c r="F517" s="2" t="s">
        <v>167</v>
      </c>
      <c r="G517" s="2" t="s">
        <v>167</v>
      </c>
      <c r="H517" s="2" t="s">
        <v>167</v>
      </c>
      <c r="I517" s="2" t="s">
        <v>167</v>
      </c>
      <c r="J517" s="2" t="s">
        <v>167</v>
      </c>
      <c r="K517" s="2" t="s">
        <v>167</v>
      </c>
      <c r="L517" s="2" t="s">
        <v>167</v>
      </c>
      <c r="M517" s="2" t="s">
        <v>167</v>
      </c>
      <c r="N517" s="2" t="s">
        <v>167</v>
      </c>
      <c r="O517" s="2" t="s">
        <v>167</v>
      </c>
      <c r="P517" s="2" t="s">
        <v>167</v>
      </c>
      <c r="Q517" s="2">
        <v>302</v>
      </c>
      <c r="R517" s="2" t="s">
        <v>555</v>
      </c>
      <c r="S517" s="2" t="s">
        <v>556</v>
      </c>
      <c r="T517" s="2" t="s">
        <v>172</v>
      </c>
    </row>
    <row r="518" spans="1:20" x14ac:dyDescent="0.25">
      <c r="A518" s="9" t="str">
        <f t="shared" si="40"/>
        <v>6303</v>
      </c>
      <c r="B518" s="9" t="str">
        <f t="shared" si="41"/>
        <v>6</v>
      </c>
      <c r="C518" s="9" t="str">
        <f t="shared" si="42"/>
        <v>6</v>
      </c>
      <c r="D518" s="9" t="str">
        <f t="shared" si="43"/>
        <v>6</v>
      </c>
      <c r="E518" s="2" t="s">
        <v>167</v>
      </c>
      <c r="F518" s="2" t="s">
        <v>167</v>
      </c>
      <c r="G518" s="2" t="s">
        <v>167</v>
      </c>
      <c r="H518" s="2" t="s">
        <v>167</v>
      </c>
      <c r="I518" s="2" t="s">
        <v>167</v>
      </c>
      <c r="J518" s="2" t="s">
        <v>167</v>
      </c>
      <c r="K518" s="2" t="s">
        <v>167</v>
      </c>
      <c r="L518" s="2" t="s">
        <v>167</v>
      </c>
      <c r="M518" s="2" t="s">
        <v>167</v>
      </c>
      <c r="N518" s="2" t="s">
        <v>167</v>
      </c>
      <c r="O518" s="2" t="s">
        <v>167</v>
      </c>
      <c r="P518" s="2" t="s">
        <v>167</v>
      </c>
      <c r="Q518" s="2">
        <v>303</v>
      </c>
      <c r="R518" s="2" t="s">
        <v>557</v>
      </c>
      <c r="S518" s="2" t="s">
        <v>558</v>
      </c>
      <c r="T518" s="2" t="s">
        <v>172</v>
      </c>
    </row>
    <row r="519" spans="1:20" x14ac:dyDescent="0.25">
      <c r="A519" s="9" t="str">
        <f t="shared" si="40"/>
        <v>6304</v>
      </c>
      <c r="B519" s="9" t="str">
        <f t="shared" si="41"/>
        <v>6</v>
      </c>
      <c r="C519" s="9" t="str">
        <f t="shared" si="42"/>
        <v>6</v>
      </c>
      <c r="D519" s="9" t="str">
        <f t="shared" si="43"/>
        <v>6</v>
      </c>
      <c r="E519" s="2" t="s">
        <v>167</v>
      </c>
      <c r="F519" s="2" t="s">
        <v>167</v>
      </c>
      <c r="G519" s="2" t="s">
        <v>167</v>
      </c>
      <c r="H519" s="2" t="s">
        <v>167</v>
      </c>
      <c r="I519" s="2" t="s">
        <v>167</v>
      </c>
      <c r="J519" s="2" t="s">
        <v>167</v>
      </c>
      <c r="K519" s="2" t="s">
        <v>167</v>
      </c>
      <c r="L519" s="2" t="s">
        <v>167</v>
      </c>
      <c r="M519" s="2" t="s">
        <v>167</v>
      </c>
      <c r="N519" s="2" t="s">
        <v>167</v>
      </c>
      <c r="O519" s="2" t="s">
        <v>167</v>
      </c>
      <c r="P519" s="2" t="s">
        <v>167</v>
      </c>
      <c r="Q519" s="2">
        <v>304</v>
      </c>
      <c r="R519" s="2" t="s">
        <v>559</v>
      </c>
      <c r="S519" s="2" t="s">
        <v>560</v>
      </c>
      <c r="T519" s="2" t="s">
        <v>172</v>
      </c>
    </row>
    <row r="520" spans="1:20" x14ac:dyDescent="0.25">
      <c r="A520" s="9" t="str">
        <f t="shared" si="40"/>
        <v>6305</v>
      </c>
      <c r="B520" s="9" t="str">
        <f t="shared" si="41"/>
        <v>6</v>
      </c>
      <c r="C520" s="9" t="str">
        <f t="shared" si="42"/>
        <v>6</v>
      </c>
      <c r="D520" s="9" t="str">
        <f t="shared" si="43"/>
        <v>6</v>
      </c>
      <c r="E520" s="2" t="s">
        <v>167</v>
      </c>
      <c r="F520" s="2" t="s">
        <v>167</v>
      </c>
      <c r="G520" s="2" t="s">
        <v>167</v>
      </c>
      <c r="H520" s="2" t="s">
        <v>167</v>
      </c>
      <c r="I520" s="2" t="s">
        <v>167</v>
      </c>
      <c r="J520" s="2" t="s">
        <v>167</v>
      </c>
      <c r="K520" s="2" t="s">
        <v>167</v>
      </c>
      <c r="L520" s="2" t="s">
        <v>167</v>
      </c>
      <c r="M520" s="2" t="s">
        <v>167</v>
      </c>
      <c r="N520" s="2" t="s">
        <v>167</v>
      </c>
      <c r="O520" s="2" t="s">
        <v>167</v>
      </c>
      <c r="P520" s="2" t="s">
        <v>167</v>
      </c>
      <c r="Q520" s="2">
        <v>305</v>
      </c>
      <c r="R520" s="2" t="s">
        <v>561</v>
      </c>
      <c r="S520" s="2" t="s">
        <v>562</v>
      </c>
      <c r="T520" s="2" t="s">
        <v>172</v>
      </c>
    </row>
    <row r="521" spans="1:20" x14ac:dyDescent="0.25">
      <c r="A521" s="9" t="str">
        <f t="shared" si="40"/>
        <v>6306</v>
      </c>
      <c r="B521" s="9" t="str">
        <f t="shared" si="41"/>
        <v>6</v>
      </c>
      <c r="C521" s="9" t="str">
        <f t="shared" si="42"/>
        <v>6</v>
      </c>
      <c r="D521" s="9" t="str">
        <f t="shared" si="43"/>
        <v>6</v>
      </c>
      <c r="E521" s="2" t="s">
        <v>167</v>
      </c>
      <c r="F521" s="2" t="s">
        <v>167</v>
      </c>
      <c r="G521" s="2" t="s">
        <v>167</v>
      </c>
      <c r="H521" s="2" t="s">
        <v>167</v>
      </c>
      <c r="I521" s="2" t="s">
        <v>167</v>
      </c>
      <c r="J521" s="2" t="s">
        <v>167</v>
      </c>
      <c r="K521" s="2" t="s">
        <v>167</v>
      </c>
      <c r="L521" s="2" t="s">
        <v>167</v>
      </c>
      <c r="M521" s="2" t="s">
        <v>167</v>
      </c>
      <c r="N521" s="2" t="s">
        <v>167</v>
      </c>
      <c r="O521" s="2" t="s">
        <v>167</v>
      </c>
      <c r="P521" s="2" t="s">
        <v>167</v>
      </c>
      <c r="Q521" s="2">
        <v>306</v>
      </c>
      <c r="R521" s="2" t="s">
        <v>563</v>
      </c>
      <c r="S521" s="2" t="s">
        <v>564</v>
      </c>
      <c r="T521" s="2" t="s">
        <v>172</v>
      </c>
    </row>
    <row r="522" spans="1:20" x14ac:dyDescent="0.25">
      <c r="A522" s="9" t="str">
        <f t="shared" si="40"/>
        <v>6307</v>
      </c>
      <c r="B522" s="9" t="str">
        <f t="shared" si="41"/>
        <v>6</v>
      </c>
      <c r="C522" s="9" t="str">
        <f t="shared" si="42"/>
        <v>6</v>
      </c>
      <c r="D522" s="9" t="str">
        <f t="shared" si="43"/>
        <v>6</v>
      </c>
      <c r="E522" s="2" t="s">
        <v>167</v>
      </c>
      <c r="F522" s="2" t="s">
        <v>167</v>
      </c>
      <c r="G522" s="2" t="s">
        <v>167</v>
      </c>
      <c r="H522" s="2" t="s">
        <v>167</v>
      </c>
      <c r="I522" s="2" t="s">
        <v>167</v>
      </c>
      <c r="J522" s="2" t="s">
        <v>167</v>
      </c>
      <c r="K522" s="2" t="s">
        <v>167</v>
      </c>
      <c r="L522" s="2" t="s">
        <v>167</v>
      </c>
      <c r="M522" s="2" t="s">
        <v>167</v>
      </c>
      <c r="N522" s="2" t="s">
        <v>167</v>
      </c>
      <c r="O522" s="2" t="s">
        <v>167</v>
      </c>
      <c r="P522" s="2" t="s">
        <v>167</v>
      </c>
      <c r="Q522" s="2">
        <v>307</v>
      </c>
      <c r="R522" s="2" t="s">
        <v>565</v>
      </c>
      <c r="S522" s="2" t="s">
        <v>566</v>
      </c>
      <c r="T522" s="2" t="s">
        <v>172</v>
      </c>
    </row>
    <row r="523" spans="1:20" x14ac:dyDescent="0.25">
      <c r="A523" s="9" t="str">
        <f t="shared" si="40"/>
        <v>6400</v>
      </c>
      <c r="B523" s="9" t="str">
        <f t="shared" si="41"/>
        <v>6</v>
      </c>
      <c r="C523" s="9" t="str">
        <f t="shared" si="42"/>
        <v>6</v>
      </c>
      <c r="D523" s="9" t="str">
        <f t="shared" si="43"/>
        <v>6</v>
      </c>
      <c r="E523" s="2" t="s">
        <v>167</v>
      </c>
      <c r="F523" s="2" t="s">
        <v>167</v>
      </c>
      <c r="G523" s="2" t="s">
        <v>167</v>
      </c>
      <c r="H523" s="2" t="s">
        <v>167</v>
      </c>
      <c r="I523" s="2" t="s">
        <v>167</v>
      </c>
      <c r="J523" s="2" t="s">
        <v>167</v>
      </c>
      <c r="K523" s="2" t="s">
        <v>167</v>
      </c>
      <c r="L523" s="2" t="s">
        <v>167</v>
      </c>
      <c r="M523" s="2" t="s">
        <v>167</v>
      </c>
      <c r="N523" s="2" t="s">
        <v>167</v>
      </c>
      <c r="O523" s="2" t="s">
        <v>167</v>
      </c>
      <c r="P523" s="2" t="s">
        <v>167</v>
      </c>
      <c r="Q523" s="2">
        <v>400</v>
      </c>
      <c r="R523" s="2" t="s">
        <v>567</v>
      </c>
      <c r="S523" s="2" t="s">
        <v>568</v>
      </c>
      <c r="T523" s="2" t="s">
        <v>172</v>
      </c>
    </row>
    <row r="524" spans="1:20" x14ac:dyDescent="0.25">
      <c r="A524" s="9" t="str">
        <f t="shared" si="40"/>
        <v>6401</v>
      </c>
      <c r="B524" s="9" t="str">
        <f t="shared" si="41"/>
        <v>6</v>
      </c>
      <c r="C524" s="9" t="str">
        <f t="shared" si="42"/>
        <v>6</v>
      </c>
      <c r="D524" s="9" t="str">
        <f t="shared" si="43"/>
        <v>6</v>
      </c>
      <c r="E524" s="2" t="s">
        <v>167</v>
      </c>
      <c r="F524" s="2" t="s">
        <v>167</v>
      </c>
      <c r="G524" s="2" t="s">
        <v>167</v>
      </c>
      <c r="H524" s="2" t="s">
        <v>167</v>
      </c>
      <c r="I524" s="2" t="s">
        <v>167</v>
      </c>
      <c r="J524" s="2" t="s">
        <v>167</v>
      </c>
      <c r="K524" s="2" t="s">
        <v>167</v>
      </c>
      <c r="L524" s="2" t="s">
        <v>167</v>
      </c>
      <c r="M524" s="2" t="s">
        <v>167</v>
      </c>
      <c r="N524" s="2" t="s">
        <v>167</v>
      </c>
      <c r="O524" s="2" t="s">
        <v>167</v>
      </c>
      <c r="P524" s="2" t="s">
        <v>167</v>
      </c>
      <c r="Q524" s="2">
        <v>401</v>
      </c>
      <c r="R524" s="2" t="s">
        <v>569</v>
      </c>
      <c r="S524" s="2" t="s">
        <v>570</v>
      </c>
      <c r="T524" s="2" t="s">
        <v>172</v>
      </c>
    </row>
    <row r="525" spans="1:20" x14ac:dyDescent="0.25">
      <c r="A525" s="9" t="str">
        <f t="shared" si="40"/>
        <v>6402</v>
      </c>
      <c r="B525" s="9" t="str">
        <f t="shared" si="41"/>
        <v>6</v>
      </c>
      <c r="C525" s="9" t="str">
        <f t="shared" si="42"/>
        <v>6</v>
      </c>
      <c r="D525" s="9" t="str">
        <f t="shared" si="43"/>
        <v>6</v>
      </c>
      <c r="E525" s="2" t="s">
        <v>167</v>
      </c>
      <c r="F525" s="2" t="s">
        <v>167</v>
      </c>
      <c r="G525" s="2" t="s">
        <v>167</v>
      </c>
      <c r="H525" s="2" t="s">
        <v>167</v>
      </c>
      <c r="I525" s="2" t="s">
        <v>167</v>
      </c>
      <c r="J525" s="2" t="s">
        <v>167</v>
      </c>
      <c r="K525" s="2" t="s">
        <v>167</v>
      </c>
      <c r="L525" s="2" t="s">
        <v>167</v>
      </c>
      <c r="M525" s="2" t="s">
        <v>167</v>
      </c>
      <c r="N525" s="2" t="s">
        <v>167</v>
      </c>
      <c r="O525" s="2" t="s">
        <v>167</v>
      </c>
      <c r="P525" s="2" t="s">
        <v>167</v>
      </c>
      <c r="Q525" s="2">
        <v>402</v>
      </c>
      <c r="R525" s="2" t="s">
        <v>571</v>
      </c>
      <c r="S525" s="2" t="s">
        <v>572</v>
      </c>
      <c r="T525" s="2" t="s">
        <v>172</v>
      </c>
    </row>
    <row r="526" spans="1:20" x14ac:dyDescent="0.25">
      <c r="A526" s="9" t="str">
        <f t="shared" si="40"/>
        <v>6405</v>
      </c>
      <c r="B526" s="9" t="str">
        <f t="shared" si="41"/>
        <v>6</v>
      </c>
      <c r="C526" s="9" t="str">
        <f t="shared" si="42"/>
        <v>6</v>
      </c>
      <c r="D526" s="9" t="str">
        <f t="shared" si="43"/>
        <v>6</v>
      </c>
      <c r="E526" s="2" t="s">
        <v>167</v>
      </c>
      <c r="F526" s="2" t="s">
        <v>167</v>
      </c>
      <c r="G526" s="2" t="s">
        <v>167</v>
      </c>
      <c r="H526" s="2" t="s">
        <v>167</v>
      </c>
      <c r="I526" s="2" t="s">
        <v>167</v>
      </c>
      <c r="J526" s="2" t="s">
        <v>167</v>
      </c>
      <c r="K526" s="2" t="s">
        <v>167</v>
      </c>
      <c r="L526" s="2" t="s">
        <v>167</v>
      </c>
      <c r="M526" s="2" t="s">
        <v>167</v>
      </c>
      <c r="N526" s="2" t="s">
        <v>167</v>
      </c>
      <c r="O526" s="2" t="s">
        <v>167</v>
      </c>
      <c r="P526" s="2" t="s">
        <v>167</v>
      </c>
      <c r="Q526" s="2">
        <v>405</v>
      </c>
      <c r="R526" s="2" t="s">
        <v>573</v>
      </c>
      <c r="S526" s="2" t="s">
        <v>574</v>
      </c>
      <c r="T526" s="2" t="s">
        <v>172</v>
      </c>
    </row>
    <row r="527" spans="1:20" x14ac:dyDescent="0.25">
      <c r="A527" s="9" t="str">
        <f t="shared" si="40"/>
        <v>6406</v>
      </c>
      <c r="B527" s="9" t="str">
        <f t="shared" si="41"/>
        <v>6</v>
      </c>
      <c r="C527" s="9" t="str">
        <f t="shared" si="42"/>
        <v>6</v>
      </c>
      <c r="D527" s="9" t="str">
        <f t="shared" si="43"/>
        <v>6</v>
      </c>
      <c r="E527" s="2" t="s">
        <v>167</v>
      </c>
      <c r="F527" s="2" t="s">
        <v>167</v>
      </c>
      <c r="G527" s="2" t="s">
        <v>167</v>
      </c>
      <c r="H527" s="2" t="s">
        <v>167</v>
      </c>
      <c r="I527" s="2" t="s">
        <v>167</v>
      </c>
      <c r="J527" s="2" t="s">
        <v>167</v>
      </c>
      <c r="K527" s="2" t="s">
        <v>167</v>
      </c>
      <c r="L527" s="2" t="s">
        <v>167</v>
      </c>
      <c r="M527" s="2" t="s">
        <v>167</v>
      </c>
      <c r="N527" s="2" t="s">
        <v>167</v>
      </c>
      <c r="O527" s="2" t="s">
        <v>167</v>
      </c>
      <c r="P527" s="2" t="s">
        <v>167</v>
      </c>
      <c r="Q527" s="2">
        <v>406</v>
      </c>
      <c r="R527" s="2" t="s">
        <v>575</v>
      </c>
      <c r="S527" s="2" t="s">
        <v>576</v>
      </c>
      <c r="T527" s="2" t="s">
        <v>172</v>
      </c>
    </row>
    <row r="528" spans="1:20" x14ac:dyDescent="0.25">
      <c r="A528" s="9" t="str">
        <f t="shared" si="40"/>
        <v>6407</v>
      </c>
      <c r="B528" s="9" t="str">
        <f t="shared" si="41"/>
        <v>6</v>
      </c>
      <c r="C528" s="9" t="str">
        <f t="shared" si="42"/>
        <v>6</v>
      </c>
      <c r="D528" s="9" t="str">
        <f t="shared" si="43"/>
        <v>6</v>
      </c>
      <c r="E528" s="2" t="s">
        <v>167</v>
      </c>
      <c r="F528" s="2" t="s">
        <v>167</v>
      </c>
      <c r="G528" s="2" t="s">
        <v>167</v>
      </c>
      <c r="H528" s="2" t="s">
        <v>167</v>
      </c>
      <c r="I528" s="2" t="s">
        <v>167</v>
      </c>
      <c r="J528" s="2" t="s">
        <v>167</v>
      </c>
      <c r="K528" s="2" t="s">
        <v>167</v>
      </c>
      <c r="L528" s="2" t="s">
        <v>167</v>
      </c>
      <c r="M528" s="2" t="s">
        <v>167</v>
      </c>
      <c r="N528" s="2" t="s">
        <v>167</v>
      </c>
      <c r="O528" s="2" t="s">
        <v>167</v>
      </c>
      <c r="P528" s="2" t="s">
        <v>167</v>
      </c>
      <c r="Q528" s="2">
        <v>407</v>
      </c>
      <c r="R528" s="2" t="s">
        <v>577</v>
      </c>
      <c r="S528" s="2" t="s">
        <v>578</v>
      </c>
      <c r="T528" s="2" t="s">
        <v>172</v>
      </c>
    </row>
    <row r="529" spans="1:20" x14ac:dyDescent="0.25">
      <c r="A529" s="9" t="str">
        <f t="shared" si="40"/>
        <v>6</v>
      </c>
      <c r="B529" s="9" t="str">
        <f t="shared" si="41"/>
        <v>6</v>
      </c>
      <c r="C529" s="9" t="str">
        <f t="shared" si="42"/>
        <v>6</v>
      </c>
      <c r="D529" s="9" t="str">
        <f t="shared" si="43"/>
        <v>6</v>
      </c>
      <c r="E529" s="2" t="s">
        <v>167</v>
      </c>
      <c r="F529" s="2" t="s">
        <v>167</v>
      </c>
      <c r="G529" s="2" t="s">
        <v>167</v>
      </c>
      <c r="H529" s="2" t="s">
        <v>167</v>
      </c>
      <c r="I529" s="2" t="s">
        <v>167</v>
      </c>
      <c r="J529" s="2" t="s">
        <v>167</v>
      </c>
      <c r="K529" s="2" t="s">
        <v>167</v>
      </c>
      <c r="L529" s="2" t="s">
        <v>167</v>
      </c>
      <c r="M529" s="2" t="s">
        <v>167</v>
      </c>
      <c r="N529" s="2" t="s">
        <v>167</v>
      </c>
      <c r="O529" s="2" t="s">
        <v>167</v>
      </c>
      <c r="P529" s="2" t="s">
        <v>167</v>
      </c>
      <c r="Q529" s="2" t="s">
        <v>167</v>
      </c>
      <c r="R529" s="2" t="s">
        <v>167</v>
      </c>
      <c r="S529" s="2" t="s">
        <v>167</v>
      </c>
      <c r="T529" s="2" t="s">
        <v>167</v>
      </c>
    </row>
    <row r="530" spans="1:20" x14ac:dyDescent="0.25">
      <c r="A530" s="9" t="str">
        <f t="shared" si="40"/>
        <v>6</v>
      </c>
      <c r="B530" s="9" t="str">
        <f t="shared" si="41"/>
        <v>6</v>
      </c>
      <c r="C530" s="9" t="str">
        <f t="shared" si="42"/>
        <v>6</v>
      </c>
      <c r="D530" s="9" t="str">
        <f t="shared" si="43"/>
        <v>6</v>
      </c>
      <c r="E530" s="2" t="s">
        <v>167</v>
      </c>
      <c r="F530" s="2" t="s">
        <v>167</v>
      </c>
      <c r="G530" s="2" t="s">
        <v>167</v>
      </c>
      <c r="H530" s="2" t="s">
        <v>167</v>
      </c>
      <c r="I530" s="2" t="s">
        <v>167</v>
      </c>
      <c r="J530" s="2" t="s">
        <v>167</v>
      </c>
      <c r="K530" s="2" t="s">
        <v>167</v>
      </c>
      <c r="L530" s="2" t="s">
        <v>167</v>
      </c>
      <c r="M530" s="2" t="s">
        <v>167</v>
      </c>
      <c r="N530" s="2" t="s">
        <v>167</v>
      </c>
      <c r="O530" s="2" t="s">
        <v>167</v>
      </c>
      <c r="P530" s="2" t="s">
        <v>167</v>
      </c>
      <c r="Q530" s="2" t="s">
        <v>167</v>
      </c>
      <c r="R530" s="2" t="s">
        <v>167</v>
      </c>
      <c r="S530" s="2" t="s">
        <v>167</v>
      </c>
      <c r="T530" s="2" t="s">
        <v>167</v>
      </c>
    </row>
    <row r="531" spans="1:20" x14ac:dyDescent="0.25">
      <c r="A531" s="9" t="str">
        <f t="shared" si="40"/>
        <v>6</v>
      </c>
      <c r="B531" s="9" t="str">
        <f t="shared" si="41"/>
        <v>6</v>
      </c>
      <c r="C531" s="9" t="str">
        <f t="shared" si="42"/>
        <v>6</v>
      </c>
      <c r="D531" s="9" t="str">
        <f t="shared" si="43"/>
        <v>6</v>
      </c>
      <c r="E531" s="2" t="s">
        <v>167</v>
      </c>
      <c r="F531" s="2" t="s">
        <v>167</v>
      </c>
      <c r="G531" s="2" t="s">
        <v>167</v>
      </c>
      <c r="H531" s="2" t="s">
        <v>167</v>
      </c>
      <c r="I531" s="2" t="s">
        <v>167</v>
      </c>
      <c r="J531" s="2" t="s">
        <v>167</v>
      </c>
      <c r="K531" s="2" t="s">
        <v>167</v>
      </c>
      <c r="L531" s="2" t="s">
        <v>167</v>
      </c>
      <c r="M531" s="2" t="s">
        <v>167</v>
      </c>
      <c r="N531" s="2" t="s">
        <v>167</v>
      </c>
      <c r="O531" s="2" t="s">
        <v>167</v>
      </c>
      <c r="P531" s="2" t="s">
        <v>167</v>
      </c>
      <c r="Q531" s="2" t="s">
        <v>167</v>
      </c>
      <c r="R531" s="2" t="s">
        <v>167</v>
      </c>
      <c r="S531" s="2" t="s">
        <v>167</v>
      </c>
      <c r="T531" s="2" t="s">
        <v>167</v>
      </c>
    </row>
    <row r="532" spans="1:20" x14ac:dyDescent="0.25">
      <c r="A532" s="9" t="str">
        <f t="shared" si="40"/>
        <v>6</v>
      </c>
      <c r="B532" s="9" t="str">
        <f t="shared" si="41"/>
        <v>6</v>
      </c>
      <c r="C532" s="9" t="str">
        <f t="shared" si="42"/>
        <v>6</v>
      </c>
      <c r="D532" s="9" t="str">
        <f t="shared" si="43"/>
        <v>6</v>
      </c>
      <c r="E532" s="2" t="s">
        <v>167</v>
      </c>
      <c r="F532" s="2" t="s">
        <v>167</v>
      </c>
      <c r="G532" s="2" t="s">
        <v>167</v>
      </c>
      <c r="H532" s="2" t="s">
        <v>167</v>
      </c>
      <c r="I532" s="2" t="s">
        <v>167</v>
      </c>
      <c r="J532" s="2" t="s">
        <v>167</v>
      </c>
      <c r="K532" s="2" t="s">
        <v>167</v>
      </c>
      <c r="L532" s="2" t="s">
        <v>167</v>
      </c>
      <c r="M532" s="2" t="s">
        <v>167</v>
      </c>
      <c r="N532" s="2" t="s">
        <v>167</v>
      </c>
      <c r="O532" s="2" t="s">
        <v>167</v>
      </c>
      <c r="P532" s="2" t="s">
        <v>167</v>
      </c>
      <c r="Q532" s="2" t="s">
        <v>167</v>
      </c>
      <c r="R532" s="2" t="s">
        <v>167</v>
      </c>
      <c r="S532" s="2" t="s">
        <v>167</v>
      </c>
      <c r="T532" s="2" t="s">
        <v>167</v>
      </c>
    </row>
    <row r="533" spans="1:20" x14ac:dyDescent="0.25">
      <c r="A533" s="9" t="str">
        <f t="shared" si="40"/>
        <v>6</v>
      </c>
      <c r="B533" s="9" t="str">
        <f t="shared" si="41"/>
        <v>6</v>
      </c>
      <c r="C533" s="9" t="str">
        <f t="shared" si="42"/>
        <v>6</v>
      </c>
      <c r="D533" s="9" t="str">
        <f t="shared" si="43"/>
        <v>6</v>
      </c>
      <c r="E533" s="2" t="s">
        <v>167</v>
      </c>
      <c r="F533" s="2" t="s">
        <v>167</v>
      </c>
      <c r="G533" s="2" t="s">
        <v>167</v>
      </c>
      <c r="H533" s="2" t="s">
        <v>167</v>
      </c>
      <c r="I533" s="2" t="s">
        <v>167</v>
      </c>
      <c r="J533" s="2" t="s">
        <v>167</v>
      </c>
      <c r="K533" s="2" t="s">
        <v>167</v>
      </c>
      <c r="L533" s="2" t="s">
        <v>167</v>
      </c>
      <c r="M533" s="2" t="s">
        <v>167</v>
      </c>
      <c r="N533" s="2" t="s">
        <v>167</v>
      </c>
      <c r="O533" s="2" t="s">
        <v>167</v>
      </c>
      <c r="P533" s="2" t="s">
        <v>167</v>
      </c>
      <c r="Q533" s="2" t="s">
        <v>167</v>
      </c>
      <c r="R533" s="2" t="s">
        <v>167</v>
      </c>
      <c r="S533" s="2" t="s">
        <v>167</v>
      </c>
      <c r="T533" s="2" t="s">
        <v>167</v>
      </c>
    </row>
    <row r="534" spans="1:20" x14ac:dyDescent="0.25">
      <c r="A534" s="9" t="str">
        <f t="shared" si="40"/>
        <v>6</v>
      </c>
      <c r="B534" s="9" t="str">
        <f t="shared" si="41"/>
        <v>6</v>
      </c>
      <c r="C534" s="9" t="str">
        <f t="shared" si="42"/>
        <v>6</v>
      </c>
      <c r="D534" s="9" t="str">
        <f t="shared" si="43"/>
        <v>6</v>
      </c>
      <c r="E534" s="2" t="s">
        <v>167</v>
      </c>
      <c r="F534" s="2" t="s">
        <v>167</v>
      </c>
      <c r="G534" s="2" t="s">
        <v>167</v>
      </c>
      <c r="H534" s="2" t="s">
        <v>167</v>
      </c>
      <c r="I534" s="2" t="s">
        <v>167</v>
      </c>
      <c r="J534" s="2" t="s">
        <v>167</v>
      </c>
      <c r="K534" s="2" t="s">
        <v>167</v>
      </c>
      <c r="L534" s="2" t="s">
        <v>167</v>
      </c>
      <c r="M534" s="2" t="s">
        <v>167</v>
      </c>
      <c r="N534" s="2" t="s">
        <v>167</v>
      </c>
      <c r="O534" s="2" t="s">
        <v>167</v>
      </c>
      <c r="P534" s="2" t="s">
        <v>167</v>
      </c>
      <c r="Q534" s="2" t="s">
        <v>167</v>
      </c>
      <c r="R534" s="2" t="s">
        <v>167</v>
      </c>
      <c r="S534" s="2" t="s">
        <v>167</v>
      </c>
      <c r="T534" s="2" t="s">
        <v>167</v>
      </c>
    </row>
    <row r="535" spans="1:20" x14ac:dyDescent="0.25">
      <c r="A535" s="9" t="str">
        <f t="shared" si="40"/>
        <v>6</v>
      </c>
      <c r="B535" s="9" t="str">
        <f t="shared" si="41"/>
        <v>6</v>
      </c>
      <c r="C535" s="9" t="str">
        <f t="shared" si="42"/>
        <v>6</v>
      </c>
      <c r="D535" s="9" t="str">
        <f t="shared" si="43"/>
        <v>6</v>
      </c>
      <c r="E535" s="2" t="s">
        <v>167</v>
      </c>
      <c r="F535" s="2" t="s">
        <v>167</v>
      </c>
      <c r="G535" s="2" t="s">
        <v>167</v>
      </c>
      <c r="H535" s="2" t="s">
        <v>167</v>
      </c>
      <c r="I535" s="2" t="s">
        <v>167</v>
      </c>
      <c r="J535" s="2" t="s">
        <v>167</v>
      </c>
      <c r="K535" s="2" t="s">
        <v>167</v>
      </c>
      <c r="L535" s="2" t="s">
        <v>167</v>
      </c>
      <c r="M535" s="2" t="s">
        <v>167</v>
      </c>
      <c r="N535" s="2" t="s">
        <v>167</v>
      </c>
      <c r="O535" s="2" t="s">
        <v>167</v>
      </c>
      <c r="P535" s="2" t="s">
        <v>167</v>
      </c>
      <c r="Q535" s="2" t="s">
        <v>167</v>
      </c>
      <c r="R535" s="2" t="s">
        <v>167</v>
      </c>
      <c r="S535" s="2" t="s">
        <v>167</v>
      </c>
      <c r="T535" s="2" t="s">
        <v>167</v>
      </c>
    </row>
    <row r="536" spans="1:20" x14ac:dyDescent="0.25">
      <c r="A536" s="9" t="str">
        <f t="shared" si="40"/>
        <v>6</v>
      </c>
      <c r="B536" s="9" t="str">
        <f t="shared" si="41"/>
        <v>6</v>
      </c>
      <c r="C536" s="9" t="str">
        <f t="shared" si="42"/>
        <v>6</v>
      </c>
      <c r="D536" s="9" t="str">
        <f t="shared" si="43"/>
        <v>6</v>
      </c>
      <c r="E536" s="2" t="s">
        <v>167</v>
      </c>
      <c r="F536" s="2" t="s">
        <v>167</v>
      </c>
      <c r="G536" s="2" t="s">
        <v>167</v>
      </c>
      <c r="H536" s="2" t="s">
        <v>167</v>
      </c>
      <c r="I536" s="2" t="s">
        <v>167</v>
      </c>
      <c r="J536" s="2" t="s">
        <v>167</v>
      </c>
      <c r="K536" s="2" t="s">
        <v>167</v>
      </c>
      <c r="L536" s="2" t="s">
        <v>167</v>
      </c>
      <c r="M536" s="2" t="s">
        <v>167</v>
      </c>
      <c r="N536" s="2" t="s">
        <v>167</v>
      </c>
      <c r="O536" s="2" t="s">
        <v>167</v>
      </c>
      <c r="P536" s="2" t="s">
        <v>167</v>
      </c>
      <c r="Q536" s="2" t="s">
        <v>167</v>
      </c>
      <c r="R536" s="2" t="s">
        <v>167</v>
      </c>
      <c r="S536" s="2" t="s">
        <v>167</v>
      </c>
      <c r="T536" s="2" t="s">
        <v>167</v>
      </c>
    </row>
    <row r="537" spans="1:20" x14ac:dyDescent="0.25">
      <c r="A537" s="9" t="str">
        <f t="shared" si="40"/>
        <v>6</v>
      </c>
      <c r="B537" s="9" t="str">
        <f t="shared" si="41"/>
        <v>6</v>
      </c>
      <c r="C537" s="9" t="str">
        <f t="shared" si="42"/>
        <v>6</v>
      </c>
      <c r="D537" s="9" t="str">
        <f t="shared" si="43"/>
        <v>6</v>
      </c>
      <c r="E537" s="2" t="s">
        <v>167</v>
      </c>
      <c r="F537" s="2" t="s">
        <v>167</v>
      </c>
      <c r="G537" s="2" t="s">
        <v>167</v>
      </c>
      <c r="H537" s="2" t="s">
        <v>167</v>
      </c>
      <c r="I537" s="2" t="s">
        <v>167</v>
      </c>
      <c r="J537" s="2" t="s">
        <v>167</v>
      </c>
      <c r="K537" s="2" t="s">
        <v>167</v>
      </c>
      <c r="L537" s="2" t="s">
        <v>167</v>
      </c>
      <c r="M537" s="2" t="s">
        <v>167</v>
      </c>
      <c r="N537" s="2" t="s">
        <v>167</v>
      </c>
      <c r="O537" s="2" t="s">
        <v>167</v>
      </c>
      <c r="P537" s="2" t="s">
        <v>167</v>
      </c>
      <c r="Q537" s="2" t="s">
        <v>167</v>
      </c>
      <c r="R537" s="2" t="s">
        <v>167</v>
      </c>
      <c r="S537" s="2" t="s">
        <v>167</v>
      </c>
      <c r="T537" s="2" t="s">
        <v>167</v>
      </c>
    </row>
    <row r="538" spans="1:20" x14ac:dyDescent="0.25">
      <c r="A538" s="9" t="str">
        <f t="shared" si="40"/>
        <v>6</v>
      </c>
      <c r="B538" s="9" t="str">
        <f t="shared" si="41"/>
        <v>6</v>
      </c>
      <c r="C538" s="9" t="str">
        <f t="shared" si="42"/>
        <v>6</v>
      </c>
      <c r="D538" s="9" t="str">
        <f t="shared" si="43"/>
        <v>6</v>
      </c>
      <c r="E538" s="2" t="s">
        <v>167</v>
      </c>
      <c r="F538" s="2" t="s">
        <v>167</v>
      </c>
      <c r="G538" s="2" t="s">
        <v>167</v>
      </c>
      <c r="H538" s="2" t="s">
        <v>167</v>
      </c>
      <c r="I538" s="2" t="s">
        <v>167</v>
      </c>
      <c r="J538" s="2" t="s">
        <v>167</v>
      </c>
      <c r="K538" s="2" t="s">
        <v>167</v>
      </c>
      <c r="L538" s="2" t="s">
        <v>167</v>
      </c>
      <c r="M538" s="2" t="s">
        <v>167</v>
      </c>
      <c r="N538" s="2" t="s">
        <v>167</v>
      </c>
      <c r="O538" s="2" t="s">
        <v>167</v>
      </c>
      <c r="P538" s="2" t="s">
        <v>167</v>
      </c>
      <c r="Q538" s="2" t="s">
        <v>167</v>
      </c>
      <c r="R538" s="2" t="s">
        <v>167</v>
      </c>
      <c r="S538" s="2" t="s">
        <v>167</v>
      </c>
      <c r="T538" s="2" t="s">
        <v>167</v>
      </c>
    </row>
    <row r="539" spans="1:20" x14ac:dyDescent="0.25">
      <c r="A539" s="9" t="str">
        <f t="shared" si="40"/>
        <v>6</v>
      </c>
      <c r="B539" s="9" t="str">
        <f t="shared" si="41"/>
        <v>6</v>
      </c>
      <c r="C539" s="9" t="str">
        <f t="shared" si="42"/>
        <v>6</v>
      </c>
      <c r="D539" s="9" t="str">
        <f t="shared" si="43"/>
        <v>6</v>
      </c>
      <c r="E539" s="2" t="s">
        <v>167</v>
      </c>
      <c r="F539" s="2" t="s">
        <v>167</v>
      </c>
      <c r="G539" s="2" t="s">
        <v>167</v>
      </c>
      <c r="H539" s="2" t="s">
        <v>167</v>
      </c>
      <c r="I539" s="2" t="s">
        <v>167</v>
      </c>
      <c r="J539" s="2" t="s">
        <v>167</v>
      </c>
      <c r="K539" s="2" t="s">
        <v>167</v>
      </c>
      <c r="L539" s="2" t="s">
        <v>167</v>
      </c>
      <c r="M539" s="2" t="s">
        <v>167</v>
      </c>
      <c r="N539" s="2" t="s">
        <v>167</v>
      </c>
      <c r="O539" s="2" t="s">
        <v>167</v>
      </c>
      <c r="P539" s="2" t="s">
        <v>167</v>
      </c>
      <c r="Q539" s="2" t="s">
        <v>167</v>
      </c>
      <c r="R539" s="2" t="s">
        <v>167</v>
      </c>
      <c r="S539" s="2" t="s">
        <v>167</v>
      </c>
      <c r="T539" s="2" t="s">
        <v>167</v>
      </c>
    </row>
    <row r="540" spans="1:20" x14ac:dyDescent="0.25">
      <c r="A540" s="9" t="str">
        <f t="shared" si="40"/>
        <v>6</v>
      </c>
      <c r="B540" s="9" t="str">
        <f t="shared" si="41"/>
        <v>6</v>
      </c>
      <c r="C540" s="9" t="str">
        <f t="shared" si="42"/>
        <v>6</v>
      </c>
      <c r="D540" s="9" t="str">
        <f t="shared" si="43"/>
        <v>6</v>
      </c>
      <c r="E540" s="2" t="s">
        <v>167</v>
      </c>
      <c r="F540" s="2" t="s">
        <v>167</v>
      </c>
      <c r="G540" s="2" t="s">
        <v>167</v>
      </c>
      <c r="H540" s="2" t="s">
        <v>167</v>
      </c>
      <c r="I540" s="2" t="s">
        <v>167</v>
      </c>
      <c r="J540" s="2" t="s">
        <v>167</v>
      </c>
      <c r="K540" s="2" t="s">
        <v>167</v>
      </c>
      <c r="L540" s="2" t="s">
        <v>167</v>
      </c>
      <c r="M540" s="2" t="s">
        <v>167</v>
      </c>
      <c r="N540" s="2" t="s">
        <v>167</v>
      </c>
      <c r="O540" s="2" t="s">
        <v>167</v>
      </c>
      <c r="P540" s="2" t="s">
        <v>167</v>
      </c>
      <c r="Q540" s="2" t="s">
        <v>167</v>
      </c>
      <c r="R540" s="2" t="s">
        <v>167</v>
      </c>
      <c r="S540" s="2" t="s">
        <v>167</v>
      </c>
      <c r="T540" s="2" t="s">
        <v>167</v>
      </c>
    </row>
    <row r="541" spans="1:20" x14ac:dyDescent="0.25">
      <c r="A541" s="9" t="str">
        <f t="shared" si="40"/>
        <v>6</v>
      </c>
      <c r="B541" s="9" t="str">
        <f t="shared" si="41"/>
        <v>6</v>
      </c>
      <c r="C541" s="9" t="str">
        <f t="shared" si="42"/>
        <v>6</v>
      </c>
      <c r="D541" s="9" t="str">
        <f t="shared" si="43"/>
        <v>6</v>
      </c>
      <c r="E541" s="2" t="s">
        <v>167</v>
      </c>
      <c r="F541" s="2" t="s">
        <v>167</v>
      </c>
      <c r="G541" s="2" t="s">
        <v>167</v>
      </c>
      <c r="H541" s="2" t="s">
        <v>167</v>
      </c>
      <c r="I541" s="2" t="s">
        <v>167</v>
      </c>
      <c r="J541" s="2" t="s">
        <v>167</v>
      </c>
      <c r="K541" s="2" t="s">
        <v>167</v>
      </c>
      <c r="L541" s="2" t="s">
        <v>167</v>
      </c>
      <c r="M541" s="2" t="s">
        <v>167</v>
      </c>
      <c r="N541" s="2" t="s">
        <v>167</v>
      </c>
      <c r="O541" s="2" t="s">
        <v>167</v>
      </c>
      <c r="P541" s="2" t="s">
        <v>167</v>
      </c>
      <c r="Q541" s="2" t="s">
        <v>167</v>
      </c>
      <c r="R541" s="2" t="s">
        <v>167</v>
      </c>
      <c r="S541" s="2" t="s">
        <v>167</v>
      </c>
      <c r="T541" s="2" t="s">
        <v>167</v>
      </c>
    </row>
    <row r="542" spans="1:20" x14ac:dyDescent="0.25">
      <c r="A542" s="9" t="str">
        <f t="shared" si="40"/>
        <v>6</v>
      </c>
      <c r="B542" s="9" t="str">
        <f t="shared" si="41"/>
        <v>6</v>
      </c>
      <c r="C542" s="9" t="str">
        <f t="shared" si="42"/>
        <v>6</v>
      </c>
      <c r="D542" s="9" t="str">
        <f t="shared" si="43"/>
        <v>6</v>
      </c>
      <c r="E542" s="2" t="s">
        <v>167</v>
      </c>
      <c r="F542" s="2" t="s">
        <v>167</v>
      </c>
      <c r="G542" s="2" t="s">
        <v>167</v>
      </c>
      <c r="H542" s="2" t="s">
        <v>167</v>
      </c>
      <c r="I542" s="2" t="s">
        <v>167</v>
      </c>
      <c r="J542" s="2" t="s">
        <v>167</v>
      </c>
      <c r="K542" s="2" t="s">
        <v>167</v>
      </c>
      <c r="L542" s="2" t="s">
        <v>167</v>
      </c>
      <c r="M542" s="2" t="s">
        <v>167</v>
      </c>
      <c r="N542" s="2" t="s">
        <v>167</v>
      </c>
      <c r="O542" s="2" t="s">
        <v>167</v>
      </c>
      <c r="P542" s="2" t="s">
        <v>167</v>
      </c>
      <c r="Q542" s="2" t="s">
        <v>167</v>
      </c>
      <c r="R542" s="2" t="s">
        <v>167</v>
      </c>
      <c r="S542" s="2" t="s">
        <v>167</v>
      </c>
      <c r="T542" s="2" t="s">
        <v>167</v>
      </c>
    </row>
    <row r="543" spans="1:20" x14ac:dyDescent="0.25">
      <c r="A543" s="9" t="str">
        <f t="shared" si="40"/>
        <v>6</v>
      </c>
      <c r="B543" s="9" t="str">
        <f t="shared" si="41"/>
        <v>6</v>
      </c>
      <c r="C543" s="9" t="str">
        <f t="shared" si="42"/>
        <v>6</v>
      </c>
      <c r="D543" s="9" t="str">
        <f t="shared" si="43"/>
        <v>6</v>
      </c>
      <c r="E543" s="2" t="s">
        <v>167</v>
      </c>
      <c r="F543" s="2" t="s">
        <v>167</v>
      </c>
      <c r="G543" s="2" t="s">
        <v>167</v>
      </c>
      <c r="H543" s="2" t="s">
        <v>167</v>
      </c>
      <c r="I543" s="2" t="s">
        <v>167</v>
      </c>
      <c r="J543" s="2" t="s">
        <v>167</v>
      </c>
      <c r="K543" s="2" t="s">
        <v>167</v>
      </c>
      <c r="L543" s="2" t="s">
        <v>167</v>
      </c>
      <c r="M543" s="2" t="s">
        <v>167</v>
      </c>
      <c r="N543" s="2" t="s">
        <v>167</v>
      </c>
      <c r="O543" s="2" t="s">
        <v>167</v>
      </c>
      <c r="P543" s="2" t="s">
        <v>167</v>
      </c>
      <c r="Q543" s="2" t="s">
        <v>167</v>
      </c>
      <c r="R543" s="2" t="s">
        <v>167</v>
      </c>
      <c r="S543" s="2" t="s">
        <v>167</v>
      </c>
      <c r="T543" s="2" t="s">
        <v>167</v>
      </c>
    </row>
    <row r="544" spans="1:20" x14ac:dyDescent="0.25">
      <c r="A544" s="9" t="str">
        <f t="shared" si="40"/>
        <v>6</v>
      </c>
      <c r="B544" s="9" t="str">
        <f t="shared" si="41"/>
        <v>6</v>
      </c>
      <c r="C544" s="9" t="str">
        <f t="shared" si="42"/>
        <v>6</v>
      </c>
      <c r="D544" s="9" t="str">
        <f t="shared" si="43"/>
        <v>6</v>
      </c>
      <c r="E544" s="2" t="s">
        <v>167</v>
      </c>
      <c r="F544" s="2" t="s">
        <v>167</v>
      </c>
      <c r="G544" s="2" t="s">
        <v>167</v>
      </c>
      <c r="H544" s="2" t="s">
        <v>167</v>
      </c>
      <c r="I544" s="2" t="s">
        <v>167</v>
      </c>
      <c r="J544" s="2" t="s">
        <v>167</v>
      </c>
      <c r="K544" s="2" t="s">
        <v>167</v>
      </c>
      <c r="L544" s="2" t="s">
        <v>167</v>
      </c>
      <c r="M544" s="2" t="s">
        <v>167</v>
      </c>
      <c r="N544" s="2" t="s">
        <v>167</v>
      </c>
      <c r="O544" s="2" t="s">
        <v>167</v>
      </c>
      <c r="P544" s="2" t="s">
        <v>167</v>
      </c>
      <c r="Q544" s="2" t="s">
        <v>167</v>
      </c>
      <c r="R544" s="2" t="s">
        <v>167</v>
      </c>
      <c r="S544" s="2" t="s">
        <v>167</v>
      </c>
      <c r="T544" s="2" t="s">
        <v>167</v>
      </c>
    </row>
    <row r="545" spans="1:20" x14ac:dyDescent="0.25">
      <c r="A545" s="9" t="str">
        <f t="shared" si="40"/>
        <v>6</v>
      </c>
      <c r="B545" s="9" t="str">
        <f t="shared" si="41"/>
        <v>6</v>
      </c>
      <c r="C545" s="9" t="str">
        <f t="shared" si="42"/>
        <v>6</v>
      </c>
      <c r="D545" s="9" t="str">
        <f t="shared" si="43"/>
        <v>6</v>
      </c>
      <c r="E545" s="2" t="s">
        <v>167</v>
      </c>
      <c r="F545" s="2" t="s">
        <v>167</v>
      </c>
      <c r="G545" s="2" t="s">
        <v>167</v>
      </c>
      <c r="H545" s="2" t="s">
        <v>167</v>
      </c>
      <c r="I545" s="2" t="s">
        <v>167</v>
      </c>
      <c r="J545" s="2" t="s">
        <v>167</v>
      </c>
      <c r="K545" s="2" t="s">
        <v>167</v>
      </c>
      <c r="L545" s="2" t="s">
        <v>167</v>
      </c>
      <c r="M545" s="2" t="s">
        <v>167</v>
      </c>
      <c r="N545" s="2" t="s">
        <v>167</v>
      </c>
      <c r="O545" s="2" t="s">
        <v>167</v>
      </c>
      <c r="P545" s="2" t="s">
        <v>167</v>
      </c>
      <c r="Q545" s="2" t="s">
        <v>167</v>
      </c>
      <c r="R545" s="2" t="s">
        <v>167</v>
      </c>
      <c r="S545" s="2" t="s">
        <v>167</v>
      </c>
      <c r="T545" s="2" t="s">
        <v>167</v>
      </c>
    </row>
    <row r="546" spans="1:20" x14ac:dyDescent="0.25">
      <c r="A546" s="9" t="str">
        <f t="shared" si="40"/>
        <v>6</v>
      </c>
      <c r="B546" s="9" t="str">
        <f t="shared" si="41"/>
        <v>6</v>
      </c>
      <c r="C546" s="9" t="str">
        <f t="shared" si="42"/>
        <v>6</v>
      </c>
      <c r="D546" s="9" t="str">
        <f t="shared" si="43"/>
        <v>6</v>
      </c>
      <c r="E546" s="2" t="s">
        <v>167</v>
      </c>
      <c r="F546" s="2" t="s">
        <v>167</v>
      </c>
      <c r="G546" s="2" t="s">
        <v>167</v>
      </c>
      <c r="H546" s="2" t="s">
        <v>167</v>
      </c>
      <c r="I546" s="2" t="s">
        <v>167</v>
      </c>
      <c r="J546" s="2" t="s">
        <v>167</v>
      </c>
      <c r="K546" s="2" t="s">
        <v>167</v>
      </c>
      <c r="L546" s="2" t="s">
        <v>167</v>
      </c>
      <c r="M546" s="2" t="s">
        <v>167</v>
      </c>
      <c r="N546" s="2" t="s">
        <v>167</v>
      </c>
      <c r="O546" s="2" t="s">
        <v>167</v>
      </c>
      <c r="P546" s="2" t="s">
        <v>167</v>
      </c>
      <c r="Q546" s="2" t="s">
        <v>167</v>
      </c>
      <c r="R546" s="2" t="s">
        <v>167</v>
      </c>
      <c r="S546" s="2" t="s">
        <v>167</v>
      </c>
      <c r="T546" s="2" t="s">
        <v>167</v>
      </c>
    </row>
    <row r="547" spans="1:20" x14ac:dyDescent="0.25">
      <c r="A547" s="9" t="str">
        <f t="shared" si="40"/>
        <v>6</v>
      </c>
      <c r="B547" s="9" t="str">
        <f t="shared" si="41"/>
        <v>6</v>
      </c>
      <c r="C547" s="9" t="str">
        <f t="shared" si="42"/>
        <v>6</v>
      </c>
      <c r="D547" s="9" t="str">
        <f t="shared" si="43"/>
        <v>6</v>
      </c>
      <c r="E547" s="2" t="s">
        <v>167</v>
      </c>
      <c r="F547" s="2" t="s">
        <v>167</v>
      </c>
      <c r="G547" s="2" t="s">
        <v>167</v>
      </c>
      <c r="H547" s="2" t="s">
        <v>167</v>
      </c>
      <c r="I547" s="2" t="s">
        <v>167</v>
      </c>
      <c r="J547" s="2" t="s">
        <v>167</v>
      </c>
      <c r="K547" s="2" t="s">
        <v>167</v>
      </c>
      <c r="L547" s="2" t="s">
        <v>167</v>
      </c>
      <c r="M547" s="2" t="s">
        <v>167</v>
      </c>
      <c r="N547" s="2" t="s">
        <v>167</v>
      </c>
      <c r="O547" s="2" t="s">
        <v>167</v>
      </c>
      <c r="P547" s="2" t="s">
        <v>167</v>
      </c>
      <c r="Q547" s="2" t="s">
        <v>167</v>
      </c>
      <c r="R547" s="2" t="s">
        <v>167</v>
      </c>
      <c r="S547" s="2" t="s">
        <v>167</v>
      </c>
      <c r="T547" s="2" t="s">
        <v>167</v>
      </c>
    </row>
    <row r="548" spans="1:20" x14ac:dyDescent="0.25">
      <c r="A548" s="9" t="str">
        <f t="shared" si="40"/>
        <v>6</v>
      </c>
      <c r="B548" s="9" t="str">
        <f t="shared" si="41"/>
        <v>6</v>
      </c>
      <c r="C548" s="9" t="str">
        <f t="shared" si="42"/>
        <v>6</v>
      </c>
      <c r="D548" s="9" t="str">
        <f t="shared" si="43"/>
        <v>6</v>
      </c>
      <c r="E548" s="2" t="s">
        <v>167</v>
      </c>
      <c r="F548" s="2" t="s">
        <v>167</v>
      </c>
      <c r="G548" s="2" t="s">
        <v>167</v>
      </c>
      <c r="H548" s="2" t="s">
        <v>167</v>
      </c>
      <c r="I548" s="2" t="s">
        <v>167</v>
      </c>
      <c r="J548" s="2" t="s">
        <v>167</v>
      </c>
      <c r="K548" s="2" t="s">
        <v>167</v>
      </c>
      <c r="L548" s="2" t="s">
        <v>167</v>
      </c>
      <c r="M548" s="2" t="s">
        <v>167</v>
      </c>
      <c r="N548" s="2" t="s">
        <v>167</v>
      </c>
      <c r="O548" s="2" t="s">
        <v>167</v>
      </c>
      <c r="P548" s="2" t="s">
        <v>167</v>
      </c>
      <c r="Q548" s="2" t="s">
        <v>167</v>
      </c>
      <c r="R548" s="2" t="s">
        <v>167</v>
      </c>
      <c r="S548" s="2" t="s">
        <v>167</v>
      </c>
      <c r="T548" s="2" t="s">
        <v>167</v>
      </c>
    </row>
    <row r="549" spans="1:20" x14ac:dyDescent="0.25">
      <c r="A549" s="9" t="str">
        <f t="shared" si="40"/>
        <v>6</v>
      </c>
      <c r="B549" s="9" t="str">
        <f t="shared" si="41"/>
        <v>6</v>
      </c>
      <c r="C549" s="9" t="str">
        <f t="shared" si="42"/>
        <v>6</v>
      </c>
      <c r="D549" s="9" t="str">
        <f t="shared" si="43"/>
        <v>6</v>
      </c>
      <c r="E549" s="2" t="s">
        <v>167</v>
      </c>
      <c r="F549" s="2" t="s">
        <v>167</v>
      </c>
      <c r="G549" s="2" t="s">
        <v>167</v>
      </c>
      <c r="H549" s="2" t="s">
        <v>167</v>
      </c>
      <c r="I549" s="2" t="s">
        <v>167</v>
      </c>
      <c r="J549" s="2" t="s">
        <v>167</v>
      </c>
      <c r="K549" s="2" t="s">
        <v>167</v>
      </c>
      <c r="L549" s="2" t="s">
        <v>167</v>
      </c>
      <c r="M549" s="2" t="s">
        <v>167</v>
      </c>
      <c r="N549" s="2" t="s">
        <v>167</v>
      </c>
      <c r="O549" s="2" t="s">
        <v>167</v>
      </c>
      <c r="P549" s="2" t="s">
        <v>167</v>
      </c>
      <c r="Q549" s="2" t="s">
        <v>167</v>
      </c>
      <c r="R549" s="2" t="s">
        <v>167</v>
      </c>
      <c r="S549" s="2" t="s">
        <v>167</v>
      </c>
      <c r="T549" s="2" t="s">
        <v>167</v>
      </c>
    </row>
    <row r="550" spans="1:20" x14ac:dyDescent="0.25">
      <c r="A550" s="9" t="str">
        <f t="shared" si="40"/>
        <v>6</v>
      </c>
      <c r="B550" s="9" t="str">
        <f t="shared" si="41"/>
        <v>6</v>
      </c>
      <c r="C550" s="9" t="str">
        <f t="shared" si="42"/>
        <v>6</v>
      </c>
      <c r="D550" s="9" t="str">
        <f t="shared" si="43"/>
        <v>6</v>
      </c>
      <c r="E550" s="2" t="s">
        <v>167</v>
      </c>
      <c r="F550" s="2" t="s">
        <v>167</v>
      </c>
      <c r="G550" s="2" t="s">
        <v>167</v>
      </c>
      <c r="H550" s="2" t="s">
        <v>167</v>
      </c>
      <c r="I550" s="2" t="s">
        <v>167</v>
      </c>
      <c r="J550" s="2" t="s">
        <v>167</v>
      </c>
      <c r="K550" s="2" t="s">
        <v>167</v>
      </c>
      <c r="L550" s="2" t="s">
        <v>167</v>
      </c>
      <c r="M550" s="2" t="s">
        <v>167</v>
      </c>
      <c r="N550" s="2" t="s">
        <v>167</v>
      </c>
      <c r="O550" s="2" t="s">
        <v>167</v>
      </c>
      <c r="P550" s="2" t="s">
        <v>167</v>
      </c>
      <c r="Q550" s="2" t="s">
        <v>167</v>
      </c>
      <c r="R550" s="2" t="s">
        <v>167</v>
      </c>
      <c r="S550" s="2" t="s">
        <v>167</v>
      </c>
      <c r="T550" s="2" t="s">
        <v>167</v>
      </c>
    </row>
    <row r="551" spans="1:20" x14ac:dyDescent="0.25">
      <c r="A551" s="9" t="str">
        <f t="shared" si="40"/>
        <v>6</v>
      </c>
      <c r="B551" s="9" t="str">
        <f t="shared" si="41"/>
        <v>6</v>
      </c>
      <c r="C551" s="9" t="str">
        <f t="shared" si="42"/>
        <v>6</v>
      </c>
      <c r="D551" s="9" t="str">
        <f t="shared" si="43"/>
        <v>6</v>
      </c>
      <c r="E551" s="2" t="s">
        <v>167</v>
      </c>
      <c r="F551" s="2" t="s">
        <v>167</v>
      </c>
      <c r="G551" s="2" t="s">
        <v>167</v>
      </c>
      <c r="H551" s="2" t="s">
        <v>167</v>
      </c>
      <c r="I551" s="2" t="s">
        <v>167</v>
      </c>
      <c r="J551" s="2" t="s">
        <v>167</v>
      </c>
      <c r="K551" s="2" t="s">
        <v>167</v>
      </c>
      <c r="L551" s="2" t="s">
        <v>167</v>
      </c>
      <c r="M551" s="2" t="s">
        <v>167</v>
      </c>
      <c r="N551" s="2" t="s">
        <v>167</v>
      </c>
      <c r="O551" s="2" t="s">
        <v>167</v>
      </c>
      <c r="P551" s="2" t="s">
        <v>167</v>
      </c>
      <c r="Q551" s="2" t="s">
        <v>167</v>
      </c>
      <c r="R551" s="2" t="s">
        <v>167</v>
      </c>
      <c r="S551" s="2" t="s">
        <v>167</v>
      </c>
      <c r="T551" s="2" t="s">
        <v>167</v>
      </c>
    </row>
    <row r="552" spans="1:20" x14ac:dyDescent="0.25">
      <c r="A552" s="9" t="str">
        <f t="shared" si="40"/>
        <v>6</v>
      </c>
      <c r="B552" s="9" t="str">
        <f t="shared" si="41"/>
        <v>6</v>
      </c>
      <c r="C552" s="9" t="str">
        <f t="shared" si="42"/>
        <v>6</v>
      </c>
      <c r="D552" s="9" t="str">
        <f t="shared" si="43"/>
        <v>6</v>
      </c>
      <c r="E552" s="2" t="s">
        <v>167</v>
      </c>
      <c r="F552" s="2" t="s">
        <v>167</v>
      </c>
      <c r="G552" s="2" t="s">
        <v>167</v>
      </c>
      <c r="H552" s="2" t="s">
        <v>167</v>
      </c>
      <c r="I552" s="2" t="s">
        <v>167</v>
      </c>
      <c r="J552" s="2" t="s">
        <v>167</v>
      </c>
      <c r="K552" s="2" t="s">
        <v>167</v>
      </c>
      <c r="L552" s="2" t="s">
        <v>167</v>
      </c>
      <c r="M552" s="2" t="s">
        <v>167</v>
      </c>
      <c r="N552" s="2" t="s">
        <v>167</v>
      </c>
      <c r="O552" s="2" t="s">
        <v>167</v>
      </c>
      <c r="P552" s="2" t="s">
        <v>167</v>
      </c>
      <c r="Q552" s="2" t="s">
        <v>167</v>
      </c>
      <c r="R552" s="2" t="s">
        <v>167</v>
      </c>
      <c r="S552" s="2" t="s">
        <v>167</v>
      </c>
      <c r="T552" s="2" t="s">
        <v>167</v>
      </c>
    </row>
    <row r="553" spans="1:20" x14ac:dyDescent="0.25">
      <c r="A553" s="9" t="str">
        <f t="shared" si="40"/>
        <v>6</v>
      </c>
      <c r="B553" s="9" t="str">
        <f t="shared" si="41"/>
        <v>6</v>
      </c>
      <c r="C553" s="9" t="str">
        <f t="shared" si="42"/>
        <v>6</v>
      </c>
      <c r="D553" s="9" t="str">
        <f t="shared" si="43"/>
        <v>6</v>
      </c>
      <c r="E553" s="2" t="s">
        <v>167</v>
      </c>
      <c r="F553" s="2" t="s">
        <v>167</v>
      </c>
      <c r="G553" s="2" t="s">
        <v>167</v>
      </c>
      <c r="H553" s="2" t="s">
        <v>167</v>
      </c>
      <c r="I553" s="2" t="s">
        <v>167</v>
      </c>
      <c r="J553" s="2" t="s">
        <v>167</v>
      </c>
      <c r="K553" s="2" t="s">
        <v>167</v>
      </c>
      <c r="L553" s="2" t="s">
        <v>167</v>
      </c>
      <c r="M553" s="2" t="s">
        <v>167</v>
      </c>
      <c r="N553" s="2" t="s">
        <v>167</v>
      </c>
      <c r="O553" s="2" t="s">
        <v>167</v>
      </c>
      <c r="P553" s="2" t="s">
        <v>167</v>
      </c>
      <c r="Q553" s="2" t="s">
        <v>167</v>
      </c>
      <c r="R553" s="2" t="s">
        <v>167</v>
      </c>
      <c r="S553" s="2" t="s">
        <v>167</v>
      </c>
      <c r="T553" s="2" t="s">
        <v>167</v>
      </c>
    </row>
    <row r="554" spans="1:20" x14ac:dyDescent="0.25">
      <c r="A554" s="9" t="str">
        <f t="shared" si="40"/>
        <v>6</v>
      </c>
      <c r="B554" s="9" t="str">
        <f t="shared" si="41"/>
        <v>6</v>
      </c>
      <c r="C554" s="9" t="str">
        <f t="shared" si="42"/>
        <v>6</v>
      </c>
      <c r="D554" s="9" t="str">
        <f t="shared" si="43"/>
        <v>6</v>
      </c>
      <c r="E554" s="2" t="s">
        <v>167</v>
      </c>
      <c r="F554" s="2" t="s">
        <v>167</v>
      </c>
      <c r="G554" s="2" t="s">
        <v>167</v>
      </c>
      <c r="H554" s="2" t="s">
        <v>167</v>
      </c>
      <c r="I554" s="2" t="s">
        <v>167</v>
      </c>
      <c r="J554" s="2" t="s">
        <v>167</v>
      </c>
      <c r="K554" s="2" t="s">
        <v>167</v>
      </c>
      <c r="L554" s="2" t="s">
        <v>167</v>
      </c>
      <c r="M554" s="2" t="s">
        <v>167</v>
      </c>
      <c r="N554" s="2" t="s">
        <v>167</v>
      </c>
      <c r="O554" s="2" t="s">
        <v>167</v>
      </c>
      <c r="P554" s="2" t="s">
        <v>167</v>
      </c>
      <c r="Q554" s="2" t="s">
        <v>167</v>
      </c>
      <c r="R554" s="2" t="s">
        <v>167</v>
      </c>
      <c r="S554" s="2" t="s">
        <v>167</v>
      </c>
      <c r="T554" s="2" t="s">
        <v>167</v>
      </c>
    </row>
    <row r="555" spans="1:20" x14ac:dyDescent="0.25">
      <c r="A555" s="9" t="str">
        <f t="shared" si="40"/>
        <v>6</v>
      </c>
      <c r="B555" s="9" t="str">
        <f t="shared" si="41"/>
        <v>6</v>
      </c>
      <c r="C555" s="9" t="str">
        <f t="shared" si="42"/>
        <v>6</v>
      </c>
      <c r="D555" s="9" t="str">
        <f t="shared" si="43"/>
        <v>6</v>
      </c>
      <c r="E555" s="2" t="s">
        <v>167</v>
      </c>
      <c r="F555" s="2" t="s">
        <v>167</v>
      </c>
      <c r="G555" s="2" t="s">
        <v>167</v>
      </c>
      <c r="H555" s="2" t="s">
        <v>167</v>
      </c>
      <c r="I555" s="2" t="s">
        <v>167</v>
      </c>
      <c r="J555" s="2" t="s">
        <v>167</v>
      </c>
      <c r="K555" s="2" t="s">
        <v>167</v>
      </c>
      <c r="L555" s="2" t="s">
        <v>167</v>
      </c>
      <c r="M555" s="2" t="s">
        <v>167</v>
      </c>
      <c r="N555" s="2" t="s">
        <v>167</v>
      </c>
      <c r="O555" s="2" t="s">
        <v>167</v>
      </c>
      <c r="P555" s="2" t="s">
        <v>167</v>
      </c>
      <c r="Q555" s="2" t="s">
        <v>167</v>
      </c>
      <c r="R555" s="2" t="s">
        <v>167</v>
      </c>
      <c r="S555" s="2" t="s">
        <v>167</v>
      </c>
      <c r="T555" s="2" t="s">
        <v>167</v>
      </c>
    </row>
    <row r="556" spans="1:20" x14ac:dyDescent="0.25">
      <c r="A556" s="9" t="str">
        <f t="shared" si="40"/>
        <v>6</v>
      </c>
      <c r="B556" s="9" t="str">
        <f t="shared" si="41"/>
        <v>6</v>
      </c>
      <c r="C556" s="9" t="str">
        <f t="shared" si="42"/>
        <v>6</v>
      </c>
      <c r="D556" s="9" t="str">
        <f t="shared" si="43"/>
        <v>6</v>
      </c>
      <c r="E556" s="2" t="s">
        <v>167</v>
      </c>
      <c r="F556" s="2" t="s">
        <v>167</v>
      </c>
      <c r="G556" s="2" t="s">
        <v>167</v>
      </c>
      <c r="H556" s="2" t="s">
        <v>167</v>
      </c>
      <c r="I556" s="2" t="s">
        <v>167</v>
      </c>
      <c r="J556" s="2" t="s">
        <v>167</v>
      </c>
      <c r="K556" s="2" t="s">
        <v>167</v>
      </c>
      <c r="L556" s="2" t="s">
        <v>167</v>
      </c>
      <c r="M556" s="2" t="s">
        <v>167</v>
      </c>
      <c r="N556" s="2" t="s">
        <v>167</v>
      </c>
      <c r="O556" s="2" t="s">
        <v>167</v>
      </c>
      <c r="P556" s="2" t="s">
        <v>167</v>
      </c>
      <c r="Q556" s="2" t="s">
        <v>167</v>
      </c>
      <c r="R556" s="2" t="s">
        <v>167</v>
      </c>
      <c r="S556" s="2" t="s">
        <v>167</v>
      </c>
      <c r="T556" s="2" t="s">
        <v>167</v>
      </c>
    </row>
    <row r="557" spans="1:20" x14ac:dyDescent="0.25">
      <c r="A557" s="9" t="str">
        <f t="shared" si="40"/>
        <v>6</v>
      </c>
      <c r="B557" s="9" t="str">
        <f t="shared" si="41"/>
        <v>6</v>
      </c>
      <c r="C557" s="9" t="str">
        <f t="shared" si="42"/>
        <v>6</v>
      </c>
      <c r="D557" s="9" t="str">
        <f t="shared" si="43"/>
        <v>6</v>
      </c>
      <c r="E557" s="2" t="s">
        <v>167</v>
      </c>
      <c r="F557" s="2" t="s">
        <v>167</v>
      </c>
      <c r="G557" s="2" t="s">
        <v>167</v>
      </c>
      <c r="H557" s="2" t="s">
        <v>167</v>
      </c>
      <c r="I557" s="2" t="s">
        <v>167</v>
      </c>
      <c r="J557" s="2" t="s">
        <v>167</v>
      </c>
      <c r="K557" s="2" t="s">
        <v>167</v>
      </c>
      <c r="L557" s="2" t="s">
        <v>167</v>
      </c>
      <c r="M557" s="2" t="s">
        <v>167</v>
      </c>
      <c r="N557" s="2" t="s">
        <v>167</v>
      </c>
      <c r="O557" s="2" t="s">
        <v>167</v>
      </c>
      <c r="P557" s="2" t="s">
        <v>167</v>
      </c>
      <c r="Q557" s="2" t="s">
        <v>167</v>
      </c>
      <c r="R557" s="2" t="s">
        <v>167</v>
      </c>
      <c r="S557" s="2" t="s">
        <v>167</v>
      </c>
      <c r="T557" s="2" t="s">
        <v>167</v>
      </c>
    </row>
    <row r="558" spans="1:20" x14ac:dyDescent="0.25">
      <c r="A558" s="9" t="str">
        <f t="shared" si="40"/>
        <v>6</v>
      </c>
      <c r="B558" s="9" t="str">
        <f t="shared" si="41"/>
        <v>6</v>
      </c>
      <c r="C558" s="9" t="str">
        <f t="shared" si="42"/>
        <v>6</v>
      </c>
      <c r="D558" s="9" t="str">
        <f t="shared" si="43"/>
        <v>6</v>
      </c>
      <c r="E558" s="2" t="s">
        <v>167</v>
      </c>
      <c r="F558" s="2" t="s">
        <v>167</v>
      </c>
      <c r="G558" s="2" t="s">
        <v>167</v>
      </c>
      <c r="H558" s="2" t="s">
        <v>167</v>
      </c>
      <c r="I558" s="2" t="s">
        <v>167</v>
      </c>
      <c r="J558" s="2" t="s">
        <v>167</v>
      </c>
      <c r="K558" s="2" t="s">
        <v>167</v>
      </c>
      <c r="L558" s="2" t="s">
        <v>167</v>
      </c>
      <c r="M558" s="2" t="s">
        <v>167</v>
      </c>
      <c r="N558" s="2" t="s">
        <v>167</v>
      </c>
      <c r="O558" s="2" t="s">
        <v>167</v>
      </c>
      <c r="P558" s="2" t="s">
        <v>167</v>
      </c>
      <c r="Q558" s="2" t="s">
        <v>167</v>
      </c>
      <c r="R558" s="2" t="s">
        <v>167</v>
      </c>
      <c r="S558" s="2" t="s">
        <v>167</v>
      </c>
      <c r="T558" s="2" t="s">
        <v>167</v>
      </c>
    </row>
    <row r="559" spans="1:20" x14ac:dyDescent="0.25">
      <c r="A559" s="9" t="str">
        <f t="shared" si="40"/>
        <v>6</v>
      </c>
      <c r="B559" s="9" t="str">
        <f t="shared" si="41"/>
        <v>6</v>
      </c>
      <c r="C559" s="9" t="str">
        <f t="shared" si="42"/>
        <v>6</v>
      </c>
      <c r="D559" s="9" t="str">
        <f t="shared" si="43"/>
        <v>6</v>
      </c>
      <c r="E559" s="2" t="s">
        <v>167</v>
      </c>
      <c r="F559" s="2" t="s">
        <v>167</v>
      </c>
      <c r="G559" s="2" t="s">
        <v>167</v>
      </c>
      <c r="H559" s="2" t="s">
        <v>167</v>
      </c>
      <c r="I559" s="2" t="s">
        <v>167</v>
      </c>
      <c r="J559" s="2" t="s">
        <v>167</v>
      </c>
      <c r="K559" s="2" t="s">
        <v>167</v>
      </c>
      <c r="L559" s="2" t="s">
        <v>167</v>
      </c>
      <c r="M559" s="2" t="s">
        <v>167</v>
      </c>
      <c r="N559" s="2" t="s">
        <v>167</v>
      </c>
      <c r="O559" s="2" t="s">
        <v>167</v>
      </c>
      <c r="P559" s="2" t="s">
        <v>167</v>
      </c>
      <c r="Q559" s="2" t="s">
        <v>167</v>
      </c>
      <c r="R559" s="2" t="s">
        <v>167</v>
      </c>
      <c r="S559" s="2" t="s">
        <v>167</v>
      </c>
      <c r="T559" s="2" t="s">
        <v>167</v>
      </c>
    </row>
    <row r="560" spans="1:20" x14ac:dyDescent="0.25">
      <c r="A560" s="9" t="str">
        <f t="shared" si="40"/>
        <v>6</v>
      </c>
      <c r="B560" s="9" t="str">
        <f t="shared" si="41"/>
        <v>6</v>
      </c>
      <c r="C560" s="9" t="str">
        <f t="shared" si="42"/>
        <v>6</v>
      </c>
      <c r="D560" s="9" t="str">
        <f t="shared" si="43"/>
        <v>6</v>
      </c>
      <c r="E560" s="2" t="s">
        <v>167</v>
      </c>
      <c r="F560" s="2" t="s">
        <v>167</v>
      </c>
      <c r="G560" s="2" t="s">
        <v>167</v>
      </c>
      <c r="H560" s="2" t="s">
        <v>167</v>
      </c>
      <c r="I560" s="2" t="s">
        <v>167</v>
      </c>
      <c r="J560" s="2" t="s">
        <v>167</v>
      </c>
      <c r="K560" s="2" t="s">
        <v>167</v>
      </c>
      <c r="L560" s="2" t="s">
        <v>167</v>
      </c>
      <c r="M560" s="2" t="s">
        <v>167</v>
      </c>
      <c r="N560" s="2" t="s">
        <v>167</v>
      </c>
      <c r="O560" s="2" t="s">
        <v>167</v>
      </c>
      <c r="P560" s="2" t="s">
        <v>167</v>
      </c>
      <c r="Q560" s="2" t="s">
        <v>167</v>
      </c>
      <c r="R560" s="2" t="s">
        <v>167</v>
      </c>
      <c r="S560" s="2" t="s">
        <v>167</v>
      </c>
      <c r="T560" s="2" t="s">
        <v>167</v>
      </c>
    </row>
    <row r="561" spans="1:20" x14ac:dyDescent="0.25">
      <c r="A561" s="9" t="str">
        <f t="shared" si="40"/>
        <v>6</v>
      </c>
      <c r="B561" s="9" t="str">
        <f t="shared" si="41"/>
        <v>6</v>
      </c>
      <c r="C561" s="9" t="str">
        <f t="shared" si="42"/>
        <v>6</v>
      </c>
      <c r="D561" s="9" t="str">
        <f t="shared" si="43"/>
        <v>6</v>
      </c>
      <c r="E561" s="2" t="s">
        <v>167</v>
      </c>
      <c r="F561" s="2" t="s">
        <v>167</v>
      </c>
      <c r="G561" s="2" t="s">
        <v>167</v>
      </c>
      <c r="H561" s="2" t="s">
        <v>167</v>
      </c>
      <c r="I561" s="2" t="s">
        <v>167</v>
      </c>
      <c r="J561" s="2" t="s">
        <v>167</v>
      </c>
      <c r="K561" s="2" t="s">
        <v>167</v>
      </c>
      <c r="L561" s="2" t="s">
        <v>167</v>
      </c>
      <c r="M561" s="2" t="s">
        <v>167</v>
      </c>
      <c r="N561" s="2" t="s">
        <v>167</v>
      </c>
      <c r="O561" s="2" t="s">
        <v>167</v>
      </c>
      <c r="P561" s="2" t="s">
        <v>167</v>
      </c>
      <c r="Q561" s="2" t="s">
        <v>167</v>
      </c>
      <c r="R561" s="2" t="s">
        <v>167</v>
      </c>
      <c r="S561" s="2" t="s">
        <v>167</v>
      </c>
      <c r="T561" s="2" t="s">
        <v>167</v>
      </c>
    </row>
    <row r="562" spans="1:20" x14ac:dyDescent="0.25">
      <c r="A562" s="9" t="str">
        <f t="shared" si="40"/>
        <v>6</v>
      </c>
      <c r="B562" s="9" t="str">
        <f t="shared" si="41"/>
        <v>6</v>
      </c>
      <c r="C562" s="9" t="str">
        <f t="shared" si="42"/>
        <v>6</v>
      </c>
      <c r="D562" s="9" t="str">
        <f t="shared" si="43"/>
        <v>6</v>
      </c>
      <c r="E562" s="2" t="s">
        <v>167</v>
      </c>
      <c r="F562" s="2" t="s">
        <v>167</v>
      </c>
      <c r="G562" s="2" t="s">
        <v>167</v>
      </c>
      <c r="H562" s="2" t="s">
        <v>167</v>
      </c>
      <c r="I562" s="2" t="s">
        <v>167</v>
      </c>
      <c r="J562" s="2" t="s">
        <v>167</v>
      </c>
      <c r="K562" s="2" t="s">
        <v>167</v>
      </c>
      <c r="L562" s="2" t="s">
        <v>167</v>
      </c>
      <c r="M562" s="2" t="s">
        <v>167</v>
      </c>
      <c r="N562" s="2" t="s">
        <v>167</v>
      </c>
      <c r="O562" s="2" t="s">
        <v>167</v>
      </c>
      <c r="P562" s="2" t="s">
        <v>167</v>
      </c>
      <c r="Q562" s="2" t="s">
        <v>167</v>
      </c>
      <c r="R562" s="2" t="s">
        <v>167</v>
      </c>
      <c r="S562" s="2" t="s">
        <v>167</v>
      </c>
      <c r="T562" s="2" t="s">
        <v>167</v>
      </c>
    </row>
    <row r="563" spans="1:20" x14ac:dyDescent="0.25">
      <c r="A563" s="9" t="str">
        <f t="shared" si="40"/>
        <v>6</v>
      </c>
      <c r="B563" s="9" t="str">
        <f t="shared" si="41"/>
        <v>6</v>
      </c>
      <c r="C563" s="9" t="str">
        <f t="shared" si="42"/>
        <v>6</v>
      </c>
      <c r="D563" s="9" t="str">
        <f t="shared" si="43"/>
        <v>6</v>
      </c>
      <c r="E563" s="2" t="s">
        <v>167</v>
      </c>
      <c r="F563" s="2" t="s">
        <v>167</v>
      </c>
      <c r="G563" s="2" t="s">
        <v>167</v>
      </c>
      <c r="H563" s="2" t="s">
        <v>167</v>
      </c>
      <c r="I563" s="2" t="s">
        <v>167</v>
      </c>
      <c r="J563" s="2" t="s">
        <v>167</v>
      </c>
      <c r="K563" s="2" t="s">
        <v>167</v>
      </c>
      <c r="L563" s="2" t="s">
        <v>167</v>
      </c>
      <c r="M563" s="2" t="s">
        <v>167</v>
      </c>
      <c r="N563" s="2" t="s">
        <v>167</v>
      </c>
      <c r="O563" s="2" t="s">
        <v>167</v>
      </c>
      <c r="P563" s="2" t="s">
        <v>167</v>
      </c>
      <c r="Q563" s="2" t="s">
        <v>167</v>
      </c>
      <c r="R563" s="2" t="s">
        <v>167</v>
      </c>
      <c r="S563" s="2" t="s">
        <v>167</v>
      </c>
      <c r="T563" s="2" t="s">
        <v>167</v>
      </c>
    </row>
    <row r="564" spans="1:20" x14ac:dyDescent="0.25">
      <c r="A564" s="9" t="str">
        <f t="shared" si="40"/>
        <v>6</v>
      </c>
      <c r="B564" s="9" t="str">
        <f t="shared" si="41"/>
        <v>6</v>
      </c>
      <c r="C564" s="9" t="str">
        <f t="shared" si="42"/>
        <v>6</v>
      </c>
      <c r="D564" s="9" t="str">
        <f t="shared" si="43"/>
        <v>6</v>
      </c>
      <c r="E564" s="2" t="s">
        <v>167</v>
      </c>
      <c r="F564" s="2" t="s">
        <v>167</v>
      </c>
      <c r="G564" s="2" t="s">
        <v>167</v>
      </c>
      <c r="H564" s="2" t="s">
        <v>167</v>
      </c>
      <c r="I564" s="2" t="s">
        <v>167</v>
      </c>
      <c r="J564" s="2" t="s">
        <v>167</v>
      </c>
      <c r="K564" s="2" t="s">
        <v>167</v>
      </c>
      <c r="L564" s="2" t="s">
        <v>167</v>
      </c>
      <c r="M564" s="2" t="s">
        <v>167</v>
      </c>
      <c r="N564" s="2" t="s">
        <v>167</v>
      </c>
      <c r="O564" s="2" t="s">
        <v>167</v>
      </c>
      <c r="P564" s="2" t="s">
        <v>167</v>
      </c>
      <c r="Q564" s="2" t="s">
        <v>167</v>
      </c>
      <c r="R564" s="2" t="s">
        <v>167</v>
      </c>
      <c r="S564" s="2" t="s">
        <v>167</v>
      </c>
      <c r="T564" s="2" t="s">
        <v>167</v>
      </c>
    </row>
    <row r="565" spans="1:20" x14ac:dyDescent="0.25">
      <c r="A565" s="9" t="str">
        <f t="shared" si="40"/>
        <v>6</v>
      </c>
      <c r="B565" s="9" t="str">
        <f t="shared" si="41"/>
        <v>6</v>
      </c>
      <c r="C565" s="9" t="str">
        <f t="shared" si="42"/>
        <v>6</v>
      </c>
      <c r="D565" s="9" t="str">
        <f t="shared" si="43"/>
        <v>6</v>
      </c>
      <c r="E565" s="2" t="s">
        <v>167</v>
      </c>
      <c r="F565" s="2" t="s">
        <v>167</v>
      </c>
      <c r="G565" s="2" t="s">
        <v>167</v>
      </c>
      <c r="H565" s="2" t="s">
        <v>167</v>
      </c>
      <c r="I565" s="2" t="s">
        <v>167</v>
      </c>
      <c r="J565" s="2" t="s">
        <v>167</v>
      </c>
      <c r="K565" s="2" t="s">
        <v>167</v>
      </c>
      <c r="L565" s="2" t="s">
        <v>167</v>
      </c>
      <c r="M565" s="2" t="s">
        <v>167</v>
      </c>
      <c r="N565" s="2" t="s">
        <v>167</v>
      </c>
      <c r="O565" s="2" t="s">
        <v>167</v>
      </c>
      <c r="P565" s="2" t="s">
        <v>167</v>
      </c>
      <c r="Q565" s="2" t="s">
        <v>167</v>
      </c>
      <c r="R565" s="2" t="s">
        <v>167</v>
      </c>
      <c r="S565" s="2" t="s">
        <v>167</v>
      </c>
      <c r="T565" s="2" t="s">
        <v>167</v>
      </c>
    </row>
    <row r="566" spans="1:20" x14ac:dyDescent="0.25">
      <c r="A566" s="9" t="str">
        <f t="shared" ref="A566:A600" si="44">CONCATENATE($E$501,Q566)</f>
        <v>6</v>
      </c>
      <c r="B566" s="9" t="str">
        <f t="shared" ref="B566:B600" si="45">CONCATENATE($E$501,H566)</f>
        <v>6</v>
      </c>
      <c r="C566" s="9" t="str">
        <f t="shared" ref="C566:C600" si="46">CONCATENATE($E$501,K566)</f>
        <v>6</v>
      </c>
      <c r="D566" s="9" t="str">
        <f t="shared" ref="D566:D600" si="47">CONCATENATE($E$501,N566)</f>
        <v>6</v>
      </c>
      <c r="E566" s="2" t="s">
        <v>167</v>
      </c>
      <c r="F566" s="2" t="s">
        <v>167</v>
      </c>
      <c r="G566" s="2" t="s">
        <v>167</v>
      </c>
      <c r="H566" s="2" t="s">
        <v>167</v>
      </c>
      <c r="I566" s="2" t="s">
        <v>167</v>
      </c>
      <c r="J566" s="2" t="s">
        <v>167</v>
      </c>
      <c r="K566" s="2" t="s">
        <v>167</v>
      </c>
      <c r="L566" s="2" t="s">
        <v>167</v>
      </c>
      <c r="M566" s="2" t="s">
        <v>167</v>
      </c>
      <c r="N566" s="2" t="s">
        <v>167</v>
      </c>
      <c r="O566" s="2" t="s">
        <v>167</v>
      </c>
      <c r="P566" s="2" t="s">
        <v>167</v>
      </c>
      <c r="Q566" s="2" t="s">
        <v>167</v>
      </c>
      <c r="R566" s="2" t="s">
        <v>167</v>
      </c>
      <c r="S566" s="2" t="s">
        <v>167</v>
      </c>
      <c r="T566" s="2" t="s">
        <v>167</v>
      </c>
    </row>
    <row r="567" spans="1:20" x14ac:dyDescent="0.25">
      <c r="A567" s="9" t="str">
        <f t="shared" si="44"/>
        <v>6</v>
      </c>
      <c r="B567" s="9" t="str">
        <f t="shared" si="45"/>
        <v>6</v>
      </c>
      <c r="C567" s="9" t="str">
        <f t="shared" si="46"/>
        <v>6</v>
      </c>
      <c r="D567" s="9" t="str">
        <f t="shared" si="47"/>
        <v>6</v>
      </c>
      <c r="E567" s="2" t="s">
        <v>167</v>
      </c>
      <c r="F567" s="2" t="s">
        <v>167</v>
      </c>
      <c r="G567" s="2" t="s">
        <v>167</v>
      </c>
      <c r="H567" s="2" t="s">
        <v>167</v>
      </c>
      <c r="I567" s="2" t="s">
        <v>167</v>
      </c>
      <c r="J567" s="2" t="s">
        <v>167</v>
      </c>
      <c r="K567" s="2" t="s">
        <v>167</v>
      </c>
      <c r="L567" s="2" t="s">
        <v>167</v>
      </c>
      <c r="M567" s="2" t="s">
        <v>167</v>
      </c>
      <c r="N567" s="2" t="s">
        <v>167</v>
      </c>
      <c r="O567" s="2" t="s">
        <v>167</v>
      </c>
      <c r="P567" s="2" t="s">
        <v>167</v>
      </c>
      <c r="Q567" s="2" t="s">
        <v>167</v>
      </c>
      <c r="R567" s="2" t="s">
        <v>167</v>
      </c>
      <c r="S567" s="2" t="s">
        <v>167</v>
      </c>
      <c r="T567" s="2" t="s">
        <v>167</v>
      </c>
    </row>
    <row r="568" spans="1:20" x14ac:dyDescent="0.25">
      <c r="A568" s="9" t="str">
        <f t="shared" si="44"/>
        <v>6</v>
      </c>
      <c r="B568" s="9" t="str">
        <f t="shared" si="45"/>
        <v>6</v>
      </c>
      <c r="C568" s="9" t="str">
        <f t="shared" si="46"/>
        <v>6</v>
      </c>
      <c r="D568" s="9" t="str">
        <f t="shared" si="47"/>
        <v>6</v>
      </c>
      <c r="E568" s="2" t="s">
        <v>167</v>
      </c>
      <c r="F568" s="2" t="s">
        <v>167</v>
      </c>
      <c r="G568" s="2" t="s">
        <v>167</v>
      </c>
      <c r="H568" s="2" t="s">
        <v>167</v>
      </c>
      <c r="I568" s="2" t="s">
        <v>167</v>
      </c>
      <c r="J568" s="2" t="s">
        <v>167</v>
      </c>
      <c r="K568" s="2" t="s">
        <v>167</v>
      </c>
      <c r="L568" s="2" t="s">
        <v>167</v>
      </c>
      <c r="M568" s="2" t="s">
        <v>167</v>
      </c>
      <c r="N568" s="2" t="s">
        <v>167</v>
      </c>
      <c r="O568" s="2" t="s">
        <v>167</v>
      </c>
      <c r="P568" s="2" t="s">
        <v>167</v>
      </c>
      <c r="Q568" s="2" t="s">
        <v>167</v>
      </c>
      <c r="R568" s="2" t="s">
        <v>167</v>
      </c>
      <c r="S568" s="2" t="s">
        <v>167</v>
      </c>
      <c r="T568" s="2" t="s">
        <v>167</v>
      </c>
    </row>
    <row r="569" spans="1:20" x14ac:dyDescent="0.25">
      <c r="A569" s="9" t="str">
        <f t="shared" si="44"/>
        <v>6</v>
      </c>
      <c r="B569" s="9" t="str">
        <f t="shared" si="45"/>
        <v>6</v>
      </c>
      <c r="C569" s="9" t="str">
        <f t="shared" si="46"/>
        <v>6</v>
      </c>
      <c r="D569" s="9" t="str">
        <f t="shared" si="47"/>
        <v>6</v>
      </c>
      <c r="E569" s="2" t="s">
        <v>167</v>
      </c>
      <c r="F569" s="2" t="s">
        <v>167</v>
      </c>
      <c r="G569" s="2" t="s">
        <v>167</v>
      </c>
      <c r="H569" s="2" t="s">
        <v>167</v>
      </c>
      <c r="I569" s="2" t="s">
        <v>167</v>
      </c>
      <c r="J569" s="2" t="s">
        <v>167</v>
      </c>
      <c r="K569" s="2" t="s">
        <v>167</v>
      </c>
      <c r="L569" s="2" t="s">
        <v>167</v>
      </c>
      <c r="M569" s="2" t="s">
        <v>167</v>
      </c>
      <c r="N569" s="2" t="s">
        <v>167</v>
      </c>
      <c r="O569" s="2" t="s">
        <v>167</v>
      </c>
      <c r="P569" s="2" t="s">
        <v>167</v>
      </c>
      <c r="Q569" s="2" t="s">
        <v>167</v>
      </c>
      <c r="R569" s="2" t="s">
        <v>167</v>
      </c>
      <c r="S569" s="2" t="s">
        <v>167</v>
      </c>
      <c r="T569" s="2" t="s">
        <v>167</v>
      </c>
    </row>
    <row r="570" spans="1:20" x14ac:dyDescent="0.25">
      <c r="A570" s="9" t="str">
        <f t="shared" si="44"/>
        <v>6</v>
      </c>
      <c r="B570" s="9" t="str">
        <f t="shared" si="45"/>
        <v>6</v>
      </c>
      <c r="C570" s="9" t="str">
        <f t="shared" si="46"/>
        <v>6</v>
      </c>
      <c r="D570" s="9" t="str">
        <f t="shared" si="47"/>
        <v>6</v>
      </c>
      <c r="E570" s="2" t="s">
        <v>167</v>
      </c>
      <c r="F570" s="2" t="s">
        <v>167</v>
      </c>
      <c r="G570" s="2" t="s">
        <v>167</v>
      </c>
      <c r="H570" s="2" t="s">
        <v>167</v>
      </c>
      <c r="I570" s="2" t="s">
        <v>167</v>
      </c>
      <c r="J570" s="2" t="s">
        <v>167</v>
      </c>
      <c r="K570" s="2" t="s">
        <v>167</v>
      </c>
      <c r="L570" s="2" t="s">
        <v>167</v>
      </c>
      <c r="M570" s="2" t="s">
        <v>167</v>
      </c>
      <c r="N570" s="2" t="s">
        <v>167</v>
      </c>
      <c r="O570" s="2" t="s">
        <v>167</v>
      </c>
      <c r="P570" s="2" t="s">
        <v>167</v>
      </c>
      <c r="Q570" s="2" t="s">
        <v>167</v>
      </c>
      <c r="R570" s="2" t="s">
        <v>167</v>
      </c>
      <c r="S570" s="2" t="s">
        <v>167</v>
      </c>
      <c r="T570" s="2" t="s">
        <v>167</v>
      </c>
    </row>
    <row r="571" spans="1:20" x14ac:dyDescent="0.25">
      <c r="A571" s="9" t="str">
        <f t="shared" si="44"/>
        <v>6</v>
      </c>
      <c r="B571" s="9" t="str">
        <f t="shared" si="45"/>
        <v>6</v>
      </c>
      <c r="C571" s="9" t="str">
        <f t="shared" si="46"/>
        <v>6</v>
      </c>
      <c r="D571" s="9" t="str">
        <f t="shared" si="47"/>
        <v>6</v>
      </c>
      <c r="E571" s="2" t="s">
        <v>167</v>
      </c>
      <c r="F571" s="2" t="s">
        <v>167</v>
      </c>
      <c r="G571" s="2" t="s">
        <v>167</v>
      </c>
      <c r="H571" s="2" t="s">
        <v>167</v>
      </c>
      <c r="I571" s="2" t="s">
        <v>167</v>
      </c>
      <c r="J571" s="2" t="s">
        <v>167</v>
      </c>
      <c r="K571" s="2" t="s">
        <v>167</v>
      </c>
      <c r="L571" s="2" t="s">
        <v>167</v>
      </c>
      <c r="M571" s="2" t="s">
        <v>167</v>
      </c>
      <c r="N571" s="2" t="s">
        <v>167</v>
      </c>
      <c r="O571" s="2" t="s">
        <v>167</v>
      </c>
      <c r="P571" s="2" t="s">
        <v>167</v>
      </c>
      <c r="Q571" s="2" t="s">
        <v>167</v>
      </c>
      <c r="R571" s="2" t="s">
        <v>167</v>
      </c>
      <c r="S571" s="2" t="s">
        <v>167</v>
      </c>
      <c r="T571" s="2" t="s">
        <v>167</v>
      </c>
    </row>
    <row r="572" spans="1:20" x14ac:dyDescent="0.25">
      <c r="A572" s="9" t="str">
        <f t="shared" si="44"/>
        <v>6</v>
      </c>
      <c r="B572" s="9" t="str">
        <f t="shared" si="45"/>
        <v>6</v>
      </c>
      <c r="C572" s="9" t="str">
        <f t="shared" si="46"/>
        <v>6</v>
      </c>
      <c r="D572" s="9" t="str">
        <f t="shared" si="47"/>
        <v>6</v>
      </c>
      <c r="E572" s="2" t="s">
        <v>167</v>
      </c>
      <c r="F572" s="2" t="s">
        <v>167</v>
      </c>
      <c r="G572" s="2" t="s">
        <v>167</v>
      </c>
      <c r="H572" s="2" t="s">
        <v>167</v>
      </c>
      <c r="I572" s="2" t="s">
        <v>167</v>
      </c>
      <c r="J572" s="2" t="s">
        <v>167</v>
      </c>
      <c r="K572" s="2" t="s">
        <v>167</v>
      </c>
      <c r="L572" s="2" t="s">
        <v>167</v>
      </c>
      <c r="M572" s="2" t="s">
        <v>167</v>
      </c>
      <c r="N572" s="2" t="s">
        <v>167</v>
      </c>
      <c r="O572" s="2" t="s">
        <v>167</v>
      </c>
      <c r="P572" s="2" t="s">
        <v>167</v>
      </c>
      <c r="Q572" s="2" t="s">
        <v>167</v>
      </c>
      <c r="R572" s="2" t="s">
        <v>167</v>
      </c>
      <c r="S572" s="2" t="s">
        <v>167</v>
      </c>
      <c r="T572" s="2" t="s">
        <v>167</v>
      </c>
    </row>
    <row r="573" spans="1:20" x14ac:dyDescent="0.25">
      <c r="A573" s="9" t="str">
        <f t="shared" si="44"/>
        <v>6</v>
      </c>
      <c r="B573" s="9" t="str">
        <f t="shared" si="45"/>
        <v>6</v>
      </c>
      <c r="C573" s="9" t="str">
        <f t="shared" si="46"/>
        <v>6</v>
      </c>
      <c r="D573" s="9" t="str">
        <f t="shared" si="47"/>
        <v>6</v>
      </c>
      <c r="E573" s="2" t="s">
        <v>167</v>
      </c>
      <c r="F573" s="2" t="s">
        <v>167</v>
      </c>
      <c r="G573" s="2" t="s">
        <v>167</v>
      </c>
      <c r="H573" s="2" t="s">
        <v>167</v>
      </c>
      <c r="I573" s="2" t="s">
        <v>167</v>
      </c>
      <c r="J573" s="2" t="s">
        <v>167</v>
      </c>
      <c r="K573" s="2" t="s">
        <v>167</v>
      </c>
      <c r="L573" s="2" t="s">
        <v>167</v>
      </c>
      <c r="M573" s="2" t="s">
        <v>167</v>
      </c>
      <c r="N573" s="2" t="s">
        <v>167</v>
      </c>
      <c r="O573" s="2" t="s">
        <v>167</v>
      </c>
      <c r="P573" s="2" t="s">
        <v>167</v>
      </c>
      <c r="Q573" s="2" t="s">
        <v>167</v>
      </c>
      <c r="R573" s="2" t="s">
        <v>167</v>
      </c>
      <c r="S573" s="2" t="s">
        <v>167</v>
      </c>
      <c r="T573" s="2" t="s">
        <v>167</v>
      </c>
    </row>
    <row r="574" spans="1:20" x14ac:dyDescent="0.25">
      <c r="A574" s="9" t="str">
        <f t="shared" si="44"/>
        <v>6</v>
      </c>
      <c r="B574" s="9" t="str">
        <f t="shared" si="45"/>
        <v>6</v>
      </c>
      <c r="C574" s="9" t="str">
        <f t="shared" si="46"/>
        <v>6</v>
      </c>
      <c r="D574" s="9" t="str">
        <f t="shared" si="47"/>
        <v>6</v>
      </c>
      <c r="E574" s="2" t="s">
        <v>167</v>
      </c>
      <c r="F574" s="2" t="s">
        <v>167</v>
      </c>
      <c r="G574" s="2" t="s">
        <v>167</v>
      </c>
      <c r="H574" s="2" t="s">
        <v>167</v>
      </c>
      <c r="I574" s="2" t="s">
        <v>167</v>
      </c>
      <c r="J574" s="2" t="s">
        <v>167</v>
      </c>
      <c r="K574" s="2" t="s">
        <v>167</v>
      </c>
      <c r="L574" s="2" t="s">
        <v>167</v>
      </c>
      <c r="M574" s="2" t="s">
        <v>167</v>
      </c>
      <c r="N574" s="2" t="s">
        <v>167</v>
      </c>
      <c r="O574" s="2" t="s">
        <v>167</v>
      </c>
      <c r="P574" s="2" t="s">
        <v>167</v>
      </c>
      <c r="Q574" s="2" t="s">
        <v>167</v>
      </c>
      <c r="R574" s="2" t="s">
        <v>167</v>
      </c>
      <c r="S574" s="2" t="s">
        <v>167</v>
      </c>
      <c r="T574" s="2" t="s">
        <v>167</v>
      </c>
    </row>
    <row r="575" spans="1:20" x14ac:dyDescent="0.25">
      <c r="A575" s="9" t="str">
        <f t="shared" si="44"/>
        <v>6</v>
      </c>
      <c r="B575" s="9" t="str">
        <f t="shared" si="45"/>
        <v>6</v>
      </c>
      <c r="C575" s="9" t="str">
        <f t="shared" si="46"/>
        <v>6</v>
      </c>
      <c r="D575" s="9" t="str">
        <f t="shared" si="47"/>
        <v>6</v>
      </c>
      <c r="E575" s="2" t="s">
        <v>167</v>
      </c>
      <c r="F575" s="2" t="s">
        <v>167</v>
      </c>
      <c r="G575" s="2" t="s">
        <v>167</v>
      </c>
      <c r="H575" s="2" t="s">
        <v>167</v>
      </c>
      <c r="I575" s="2" t="s">
        <v>167</v>
      </c>
      <c r="J575" s="2" t="s">
        <v>167</v>
      </c>
      <c r="K575" s="2" t="s">
        <v>167</v>
      </c>
      <c r="L575" s="2" t="s">
        <v>167</v>
      </c>
      <c r="M575" s="2" t="s">
        <v>167</v>
      </c>
      <c r="N575" s="2" t="s">
        <v>167</v>
      </c>
      <c r="O575" s="2" t="s">
        <v>167</v>
      </c>
      <c r="P575" s="2" t="s">
        <v>167</v>
      </c>
      <c r="Q575" s="2" t="s">
        <v>167</v>
      </c>
      <c r="R575" s="2" t="s">
        <v>167</v>
      </c>
      <c r="S575" s="2" t="s">
        <v>167</v>
      </c>
      <c r="T575" s="2" t="s">
        <v>167</v>
      </c>
    </row>
    <row r="576" spans="1:20" x14ac:dyDescent="0.25">
      <c r="A576" s="9" t="str">
        <f t="shared" si="44"/>
        <v>6</v>
      </c>
      <c r="B576" s="9" t="str">
        <f t="shared" si="45"/>
        <v>6</v>
      </c>
      <c r="C576" s="9" t="str">
        <f t="shared" si="46"/>
        <v>6</v>
      </c>
      <c r="D576" s="9" t="str">
        <f t="shared" si="47"/>
        <v>6</v>
      </c>
      <c r="E576" s="2" t="s">
        <v>167</v>
      </c>
      <c r="F576" s="2" t="s">
        <v>167</v>
      </c>
      <c r="G576" s="2" t="s">
        <v>167</v>
      </c>
      <c r="H576" s="2" t="s">
        <v>167</v>
      </c>
      <c r="I576" s="2" t="s">
        <v>167</v>
      </c>
      <c r="J576" s="2" t="s">
        <v>167</v>
      </c>
      <c r="K576" s="2" t="s">
        <v>167</v>
      </c>
      <c r="L576" s="2" t="s">
        <v>167</v>
      </c>
      <c r="M576" s="2" t="s">
        <v>167</v>
      </c>
      <c r="N576" s="2" t="s">
        <v>167</v>
      </c>
      <c r="O576" s="2" t="s">
        <v>167</v>
      </c>
      <c r="P576" s="2" t="s">
        <v>167</v>
      </c>
      <c r="Q576" s="2" t="s">
        <v>167</v>
      </c>
      <c r="R576" s="2" t="s">
        <v>167</v>
      </c>
      <c r="S576" s="2" t="s">
        <v>167</v>
      </c>
      <c r="T576" s="2" t="s">
        <v>167</v>
      </c>
    </row>
    <row r="577" spans="1:20" x14ac:dyDescent="0.25">
      <c r="A577" s="9" t="str">
        <f t="shared" si="44"/>
        <v>6</v>
      </c>
      <c r="B577" s="9" t="str">
        <f t="shared" si="45"/>
        <v>6</v>
      </c>
      <c r="C577" s="9" t="str">
        <f t="shared" si="46"/>
        <v>6</v>
      </c>
      <c r="D577" s="9" t="str">
        <f t="shared" si="47"/>
        <v>6</v>
      </c>
      <c r="E577" s="2" t="s">
        <v>167</v>
      </c>
      <c r="F577" s="2" t="s">
        <v>167</v>
      </c>
      <c r="G577" s="2" t="s">
        <v>167</v>
      </c>
      <c r="H577" s="2" t="s">
        <v>167</v>
      </c>
      <c r="I577" s="2" t="s">
        <v>167</v>
      </c>
      <c r="J577" s="2" t="s">
        <v>167</v>
      </c>
      <c r="K577" s="2" t="s">
        <v>167</v>
      </c>
      <c r="L577" s="2" t="s">
        <v>167</v>
      </c>
      <c r="M577" s="2" t="s">
        <v>167</v>
      </c>
      <c r="N577" s="2" t="s">
        <v>167</v>
      </c>
      <c r="O577" s="2" t="s">
        <v>167</v>
      </c>
      <c r="P577" s="2" t="s">
        <v>167</v>
      </c>
      <c r="Q577" s="2" t="s">
        <v>167</v>
      </c>
      <c r="R577" s="2" t="s">
        <v>167</v>
      </c>
      <c r="S577" s="2" t="s">
        <v>167</v>
      </c>
      <c r="T577" s="2" t="s">
        <v>167</v>
      </c>
    </row>
    <row r="578" spans="1:20" x14ac:dyDescent="0.25">
      <c r="A578" s="9" t="str">
        <f t="shared" si="44"/>
        <v>6</v>
      </c>
      <c r="B578" s="9" t="str">
        <f t="shared" si="45"/>
        <v>6</v>
      </c>
      <c r="C578" s="9" t="str">
        <f t="shared" si="46"/>
        <v>6</v>
      </c>
      <c r="D578" s="9" t="str">
        <f t="shared" si="47"/>
        <v>6</v>
      </c>
      <c r="E578" s="2" t="s">
        <v>167</v>
      </c>
      <c r="F578" s="2" t="s">
        <v>167</v>
      </c>
      <c r="G578" s="2" t="s">
        <v>167</v>
      </c>
      <c r="H578" s="2" t="s">
        <v>167</v>
      </c>
      <c r="I578" s="2" t="s">
        <v>167</v>
      </c>
      <c r="J578" s="2" t="s">
        <v>167</v>
      </c>
      <c r="K578" s="2" t="s">
        <v>167</v>
      </c>
      <c r="L578" s="2" t="s">
        <v>167</v>
      </c>
      <c r="M578" s="2" t="s">
        <v>167</v>
      </c>
      <c r="N578" s="2" t="s">
        <v>167</v>
      </c>
      <c r="O578" s="2" t="s">
        <v>167</v>
      </c>
      <c r="P578" s="2" t="s">
        <v>167</v>
      </c>
      <c r="Q578" s="2" t="s">
        <v>167</v>
      </c>
      <c r="R578" s="2" t="s">
        <v>167</v>
      </c>
      <c r="S578" s="2" t="s">
        <v>167</v>
      </c>
      <c r="T578" s="2" t="s">
        <v>167</v>
      </c>
    </row>
    <row r="579" spans="1:20" x14ac:dyDescent="0.25">
      <c r="A579" s="9" t="str">
        <f t="shared" si="44"/>
        <v>6</v>
      </c>
      <c r="B579" s="9" t="str">
        <f t="shared" si="45"/>
        <v>6</v>
      </c>
      <c r="C579" s="9" t="str">
        <f t="shared" si="46"/>
        <v>6</v>
      </c>
      <c r="D579" s="9" t="str">
        <f t="shared" si="47"/>
        <v>6</v>
      </c>
      <c r="E579" s="2" t="s">
        <v>167</v>
      </c>
      <c r="F579" s="2" t="s">
        <v>167</v>
      </c>
      <c r="G579" s="2" t="s">
        <v>167</v>
      </c>
      <c r="H579" s="2" t="s">
        <v>167</v>
      </c>
      <c r="I579" s="2" t="s">
        <v>167</v>
      </c>
      <c r="J579" s="2" t="s">
        <v>167</v>
      </c>
      <c r="K579" s="2" t="s">
        <v>167</v>
      </c>
      <c r="L579" s="2" t="s">
        <v>167</v>
      </c>
      <c r="M579" s="2" t="s">
        <v>167</v>
      </c>
      <c r="N579" s="2" t="s">
        <v>167</v>
      </c>
      <c r="O579" s="2" t="s">
        <v>167</v>
      </c>
      <c r="P579" s="2" t="s">
        <v>167</v>
      </c>
      <c r="Q579" s="2" t="s">
        <v>167</v>
      </c>
      <c r="R579" s="2" t="s">
        <v>167</v>
      </c>
      <c r="S579" s="2" t="s">
        <v>167</v>
      </c>
      <c r="T579" s="2" t="s">
        <v>167</v>
      </c>
    </row>
    <row r="580" spans="1:20" x14ac:dyDescent="0.25">
      <c r="A580" s="9" t="str">
        <f t="shared" si="44"/>
        <v>6</v>
      </c>
      <c r="B580" s="9" t="str">
        <f t="shared" si="45"/>
        <v>6</v>
      </c>
      <c r="C580" s="9" t="str">
        <f t="shared" si="46"/>
        <v>6</v>
      </c>
      <c r="D580" s="9" t="str">
        <f t="shared" si="47"/>
        <v>6</v>
      </c>
      <c r="E580" s="2" t="s">
        <v>167</v>
      </c>
      <c r="F580" s="2" t="s">
        <v>167</v>
      </c>
      <c r="G580" s="2" t="s">
        <v>167</v>
      </c>
      <c r="H580" s="2" t="s">
        <v>167</v>
      </c>
      <c r="I580" s="2" t="s">
        <v>167</v>
      </c>
      <c r="J580" s="2" t="s">
        <v>167</v>
      </c>
      <c r="K580" s="2" t="s">
        <v>167</v>
      </c>
      <c r="L580" s="2" t="s">
        <v>167</v>
      </c>
      <c r="M580" s="2" t="s">
        <v>167</v>
      </c>
      <c r="N580" s="2" t="s">
        <v>167</v>
      </c>
      <c r="O580" s="2" t="s">
        <v>167</v>
      </c>
      <c r="P580" s="2" t="s">
        <v>167</v>
      </c>
      <c r="Q580" s="2" t="s">
        <v>167</v>
      </c>
      <c r="R580" s="2" t="s">
        <v>167</v>
      </c>
      <c r="S580" s="2" t="s">
        <v>167</v>
      </c>
      <c r="T580" s="2" t="s">
        <v>167</v>
      </c>
    </row>
    <row r="581" spans="1:20" x14ac:dyDescent="0.25">
      <c r="A581" s="9" t="str">
        <f t="shared" si="44"/>
        <v>6</v>
      </c>
      <c r="B581" s="9" t="str">
        <f t="shared" si="45"/>
        <v>6</v>
      </c>
      <c r="C581" s="9" t="str">
        <f t="shared" si="46"/>
        <v>6</v>
      </c>
      <c r="D581" s="9" t="str">
        <f t="shared" si="47"/>
        <v>6</v>
      </c>
      <c r="E581" s="2" t="s">
        <v>167</v>
      </c>
      <c r="F581" s="2" t="s">
        <v>167</v>
      </c>
      <c r="G581" s="2" t="s">
        <v>167</v>
      </c>
      <c r="H581" s="2" t="s">
        <v>167</v>
      </c>
      <c r="I581" s="2" t="s">
        <v>167</v>
      </c>
      <c r="J581" s="2" t="s">
        <v>167</v>
      </c>
      <c r="K581" s="2" t="s">
        <v>167</v>
      </c>
      <c r="L581" s="2" t="s">
        <v>167</v>
      </c>
      <c r="M581" s="2" t="s">
        <v>167</v>
      </c>
      <c r="N581" s="2" t="s">
        <v>167</v>
      </c>
      <c r="O581" s="2" t="s">
        <v>167</v>
      </c>
      <c r="P581" s="2" t="s">
        <v>167</v>
      </c>
      <c r="Q581" s="2" t="s">
        <v>167</v>
      </c>
      <c r="R581" s="2" t="s">
        <v>167</v>
      </c>
      <c r="S581" s="2" t="s">
        <v>167</v>
      </c>
      <c r="T581" s="2" t="s">
        <v>167</v>
      </c>
    </row>
    <row r="582" spans="1:20" x14ac:dyDescent="0.25">
      <c r="A582" s="9" t="str">
        <f t="shared" si="44"/>
        <v>6</v>
      </c>
      <c r="B582" s="9" t="str">
        <f t="shared" si="45"/>
        <v>6</v>
      </c>
      <c r="C582" s="9" t="str">
        <f t="shared" si="46"/>
        <v>6</v>
      </c>
      <c r="D582" s="9" t="str">
        <f t="shared" si="47"/>
        <v>6</v>
      </c>
      <c r="E582" s="2" t="s">
        <v>167</v>
      </c>
      <c r="F582" s="2" t="s">
        <v>167</v>
      </c>
      <c r="G582" s="2" t="s">
        <v>167</v>
      </c>
      <c r="H582" s="2" t="s">
        <v>167</v>
      </c>
      <c r="I582" s="2" t="s">
        <v>167</v>
      </c>
      <c r="J582" s="2" t="s">
        <v>167</v>
      </c>
      <c r="K582" s="2" t="s">
        <v>167</v>
      </c>
      <c r="L582" s="2" t="s">
        <v>167</v>
      </c>
      <c r="M582" s="2" t="s">
        <v>167</v>
      </c>
      <c r="N582" s="2" t="s">
        <v>167</v>
      </c>
      <c r="O582" s="2" t="s">
        <v>167</v>
      </c>
      <c r="P582" s="2" t="s">
        <v>167</v>
      </c>
      <c r="Q582" s="2" t="s">
        <v>167</v>
      </c>
      <c r="R582" s="2" t="s">
        <v>167</v>
      </c>
      <c r="S582" s="2" t="s">
        <v>167</v>
      </c>
      <c r="T582" s="2" t="s">
        <v>167</v>
      </c>
    </row>
    <row r="583" spans="1:20" x14ac:dyDescent="0.25">
      <c r="A583" s="9" t="str">
        <f t="shared" si="44"/>
        <v>6</v>
      </c>
      <c r="B583" s="9" t="str">
        <f t="shared" si="45"/>
        <v>6</v>
      </c>
      <c r="C583" s="9" t="str">
        <f t="shared" si="46"/>
        <v>6</v>
      </c>
      <c r="D583" s="9" t="str">
        <f t="shared" si="47"/>
        <v>6</v>
      </c>
      <c r="E583" s="2" t="s">
        <v>167</v>
      </c>
      <c r="F583" s="2" t="s">
        <v>167</v>
      </c>
      <c r="G583" s="2" t="s">
        <v>167</v>
      </c>
      <c r="H583" s="2" t="s">
        <v>167</v>
      </c>
      <c r="I583" s="2" t="s">
        <v>167</v>
      </c>
      <c r="J583" s="2" t="s">
        <v>167</v>
      </c>
      <c r="K583" s="2" t="s">
        <v>167</v>
      </c>
      <c r="L583" s="2" t="s">
        <v>167</v>
      </c>
      <c r="M583" s="2" t="s">
        <v>167</v>
      </c>
      <c r="N583" s="2" t="s">
        <v>167</v>
      </c>
      <c r="O583" s="2" t="s">
        <v>167</v>
      </c>
      <c r="P583" s="2" t="s">
        <v>167</v>
      </c>
      <c r="Q583" s="2" t="s">
        <v>167</v>
      </c>
      <c r="R583" s="2" t="s">
        <v>167</v>
      </c>
      <c r="S583" s="2" t="s">
        <v>167</v>
      </c>
      <c r="T583" s="2" t="s">
        <v>167</v>
      </c>
    </row>
    <row r="584" spans="1:20" x14ac:dyDescent="0.25">
      <c r="A584" s="9" t="str">
        <f t="shared" si="44"/>
        <v>6</v>
      </c>
      <c r="B584" s="9" t="str">
        <f t="shared" si="45"/>
        <v>6</v>
      </c>
      <c r="C584" s="9" t="str">
        <f t="shared" si="46"/>
        <v>6</v>
      </c>
      <c r="D584" s="9" t="str">
        <f t="shared" si="47"/>
        <v>6</v>
      </c>
      <c r="E584" s="2" t="s">
        <v>167</v>
      </c>
      <c r="F584" s="2" t="s">
        <v>167</v>
      </c>
      <c r="G584" s="2" t="s">
        <v>167</v>
      </c>
      <c r="H584" s="2" t="s">
        <v>167</v>
      </c>
      <c r="I584" s="2" t="s">
        <v>167</v>
      </c>
      <c r="J584" s="2" t="s">
        <v>167</v>
      </c>
      <c r="K584" s="2" t="s">
        <v>167</v>
      </c>
      <c r="L584" s="2" t="s">
        <v>167</v>
      </c>
      <c r="M584" s="2" t="s">
        <v>167</v>
      </c>
      <c r="N584" s="2" t="s">
        <v>167</v>
      </c>
      <c r="O584" s="2" t="s">
        <v>167</v>
      </c>
      <c r="P584" s="2" t="s">
        <v>167</v>
      </c>
      <c r="Q584" s="2" t="s">
        <v>167</v>
      </c>
      <c r="R584" s="2" t="s">
        <v>167</v>
      </c>
      <c r="S584" s="2" t="s">
        <v>167</v>
      </c>
      <c r="T584" s="2" t="s">
        <v>167</v>
      </c>
    </row>
    <row r="585" spans="1:20" x14ac:dyDescent="0.25">
      <c r="A585" s="9" t="str">
        <f t="shared" si="44"/>
        <v>6</v>
      </c>
      <c r="B585" s="9" t="str">
        <f t="shared" si="45"/>
        <v>6</v>
      </c>
      <c r="C585" s="9" t="str">
        <f t="shared" si="46"/>
        <v>6</v>
      </c>
      <c r="D585" s="9" t="str">
        <f t="shared" si="47"/>
        <v>6</v>
      </c>
      <c r="E585" s="2" t="s">
        <v>167</v>
      </c>
      <c r="F585" s="2" t="s">
        <v>167</v>
      </c>
      <c r="G585" s="2" t="s">
        <v>167</v>
      </c>
      <c r="H585" s="2" t="s">
        <v>167</v>
      </c>
      <c r="I585" s="2" t="s">
        <v>167</v>
      </c>
      <c r="J585" s="2" t="s">
        <v>167</v>
      </c>
      <c r="K585" s="2" t="s">
        <v>167</v>
      </c>
      <c r="L585" s="2" t="s">
        <v>167</v>
      </c>
      <c r="M585" s="2" t="s">
        <v>167</v>
      </c>
      <c r="N585" s="2" t="s">
        <v>167</v>
      </c>
      <c r="O585" s="2" t="s">
        <v>167</v>
      </c>
      <c r="P585" s="2" t="s">
        <v>167</v>
      </c>
      <c r="Q585" s="2" t="s">
        <v>167</v>
      </c>
      <c r="R585" s="2" t="s">
        <v>167</v>
      </c>
      <c r="S585" s="2" t="s">
        <v>167</v>
      </c>
      <c r="T585" s="2" t="s">
        <v>167</v>
      </c>
    </row>
    <row r="586" spans="1:20" x14ac:dyDescent="0.25">
      <c r="A586" s="9" t="str">
        <f t="shared" si="44"/>
        <v>6</v>
      </c>
      <c r="B586" s="9" t="str">
        <f t="shared" si="45"/>
        <v>6</v>
      </c>
      <c r="C586" s="9" t="str">
        <f t="shared" si="46"/>
        <v>6</v>
      </c>
      <c r="D586" s="9" t="str">
        <f t="shared" si="47"/>
        <v>6</v>
      </c>
      <c r="E586" s="2" t="s">
        <v>167</v>
      </c>
      <c r="F586" s="2" t="s">
        <v>167</v>
      </c>
      <c r="G586" s="2" t="s">
        <v>167</v>
      </c>
      <c r="H586" s="2" t="s">
        <v>167</v>
      </c>
      <c r="I586" s="2" t="s">
        <v>167</v>
      </c>
      <c r="J586" s="2" t="s">
        <v>167</v>
      </c>
      <c r="K586" s="2" t="s">
        <v>167</v>
      </c>
      <c r="L586" s="2" t="s">
        <v>167</v>
      </c>
      <c r="M586" s="2" t="s">
        <v>167</v>
      </c>
      <c r="N586" s="2" t="s">
        <v>167</v>
      </c>
      <c r="O586" s="2" t="s">
        <v>167</v>
      </c>
      <c r="P586" s="2" t="s">
        <v>167</v>
      </c>
      <c r="Q586" s="2" t="s">
        <v>167</v>
      </c>
      <c r="R586" s="2" t="s">
        <v>167</v>
      </c>
      <c r="S586" s="2" t="s">
        <v>167</v>
      </c>
      <c r="T586" s="2" t="s">
        <v>167</v>
      </c>
    </row>
    <row r="587" spans="1:20" x14ac:dyDescent="0.25">
      <c r="A587" s="9" t="str">
        <f t="shared" si="44"/>
        <v>6</v>
      </c>
      <c r="B587" s="9" t="str">
        <f t="shared" si="45"/>
        <v>6</v>
      </c>
      <c r="C587" s="9" t="str">
        <f t="shared" si="46"/>
        <v>6</v>
      </c>
      <c r="D587" s="9" t="str">
        <f t="shared" si="47"/>
        <v>6</v>
      </c>
      <c r="E587" s="2" t="s">
        <v>167</v>
      </c>
      <c r="F587" s="2" t="s">
        <v>167</v>
      </c>
      <c r="G587" s="2" t="s">
        <v>167</v>
      </c>
      <c r="H587" s="2" t="s">
        <v>167</v>
      </c>
      <c r="I587" s="2" t="s">
        <v>167</v>
      </c>
      <c r="J587" s="2" t="s">
        <v>167</v>
      </c>
      <c r="K587" s="2" t="s">
        <v>167</v>
      </c>
      <c r="L587" s="2" t="s">
        <v>167</v>
      </c>
      <c r="M587" s="2" t="s">
        <v>167</v>
      </c>
      <c r="N587" s="2" t="s">
        <v>167</v>
      </c>
      <c r="O587" s="2" t="s">
        <v>167</v>
      </c>
      <c r="P587" s="2" t="s">
        <v>167</v>
      </c>
      <c r="Q587" s="2" t="s">
        <v>167</v>
      </c>
      <c r="R587" s="2" t="s">
        <v>167</v>
      </c>
      <c r="S587" s="2" t="s">
        <v>167</v>
      </c>
      <c r="T587" s="2" t="s">
        <v>167</v>
      </c>
    </row>
    <row r="588" spans="1:20" x14ac:dyDescent="0.25">
      <c r="A588" s="9" t="str">
        <f t="shared" si="44"/>
        <v>6</v>
      </c>
      <c r="B588" s="9" t="str">
        <f t="shared" si="45"/>
        <v>6</v>
      </c>
      <c r="C588" s="9" t="str">
        <f t="shared" si="46"/>
        <v>6</v>
      </c>
      <c r="D588" s="9" t="str">
        <f t="shared" si="47"/>
        <v>6</v>
      </c>
      <c r="E588" s="2" t="s">
        <v>167</v>
      </c>
      <c r="F588" s="2" t="s">
        <v>167</v>
      </c>
      <c r="G588" s="2" t="s">
        <v>167</v>
      </c>
      <c r="H588" s="2" t="s">
        <v>167</v>
      </c>
      <c r="I588" s="2" t="s">
        <v>167</v>
      </c>
      <c r="J588" s="2" t="s">
        <v>167</v>
      </c>
      <c r="K588" s="2" t="s">
        <v>167</v>
      </c>
      <c r="L588" s="2" t="s">
        <v>167</v>
      </c>
      <c r="M588" s="2" t="s">
        <v>167</v>
      </c>
      <c r="N588" s="2" t="s">
        <v>167</v>
      </c>
      <c r="O588" s="2" t="s">
        <v>167</v>
      </c>
      <c r="P588" s="2" t="s">
        <v>167</v>
      </c>
      <c r="Q588" s="2" t="s">
        <v>167</v>
      </c>
      <c r="R588" s="2" t="s">
        <v>167</v>
      </c>
      <c r="S588" s="2" t="s">
        <v>167</v>
      </c>
      <c r="T588" s="2" t="s">
        <v>167</v>
      </c>
    </row>
    <row r="589" spans="1:20" x14ac:dyDescent="0.25">
      <c r="A589" s="9" t="str">
        <f t="shared" si="44"/>
        <v>6</v>
      </c>
      <c r="B589" s="9" t="str">
        <f t="shared" si="45"/>
        <v>6</v>
      </c>
      <c r="C589" s="9" t="str">
        <f t="shared" si="46"/>
        <v>6</v>
      </c>
      <c r="D589" s="9" t="str">
        <f t="shared" si="47"/>
        <v>6</v>
      </c>
      <c r="E589" s="2" t="s">
        <v>167</v>
      </c>
      <c r="F589" s="2" t="s">
        <v>167</v>
      </c>
      <c r="G589" s="2" t="s">
        <v>167</v>
      </c>
      <c r="H589" s="2" t="s">
        <v>167</v>
      </c>
      <c r="I589" s="2" t="s">
        <v>167</v>
      </c>
      <c r="J589" s="2" t="s">
        <v>167</v>
      </c>
      <c r="K589" s="2" t="s">
        <v>167</v>
      </c>
      <c r="L589" s="2" t="s">
        <v>167</v>
      </c>
      <c r="M589" s="2" t="s">
        <v>167</v>
      </c>
      <c r="N589" s="2" t="s">
        <v>167</v>
      </c>
      <c r="O589" s="2" t="s">
        <v>167</v>
      </c>
      <c r="P589" s="2" t="s">
        <v>167</v>
      </c>
      <c r="Q589" s="2" t="s">
        <v>167</v>
      </c>
      <c r="R589" s="2" t="s">
        <v>167</v>
      </c>
      <c r="S589" s="2" t="s">
        <v>167</v>
      </c>
      <c r="T589" s="2" t="s">
        <v>167</v>
      </c>
    </row>
    <row r="590" spans="1:20" x14ac:dyDescent="0.25">
      <c r="A590" s="9" t="str">
        <f t="shared" si="44"/>
        <v>6</v>
      </c>
      <c r="B590" s="9" t="str">
        <f t="shared" si="45"/>
        <v>6</v>
      </c>
      <c r="C590" s="9" t="str">
        <f t="shared" si="46"/>
        <v>6</v>
      </c>
      <c r="D590" s="9" t="str">
        <f t="shared" si="47"/>
        <v>6</v>
      </c>
      <c r="E590" s="2" t="s">
        <v>167</v>
      </c>
      <c r="F590" s="2" t="s">
        <v>167</v>
      </c>
      <c r="G590" s="2" t="s">
        <v>167</v>
      </c>
      <c r="H590" s="2" t="s">
        <v>167</v>
      </c>
      <c r="I590" s="2" t="s">
        <v>167</v>
      </c>
      <c r="J590" s="2" t="s">
        <v>167</v>
      </c>
      <c r="K590" s="2" t="s">
        <v>167</v>
      </c>
      <c r="L590" s="2" t="s">
        <v>167</v>
      </c>
      <c r="M590" s="2" t="s">
        <v>167</v>
      </c>
      <c r="N590" s="2" t="s">
        <v>167</v>
      </c>
      <c r="O590" s="2" t="s">
        <v>167</v>
      </c>
      <c r="P590" s="2" t="s">
        <v>167</v>
      </c>
      <c r="Q590" s="2" t="s">
        <v>167</v>
      </c>
      <c r="R590" s="2" t="s">
        <v>167</v>
      </c>
      <c r="S590" s="2" t="s">
        <v>167</v>
      </c>
      <c r="T590" s="2" t="s">
        <v>167</v>
      </c>
    </row>
    <row r="591" spans="1:20" x14ac:dyDescent="0.25">
      <c r="A591" s="9" t="str">
        <f t="shared" si="44"/>
        <v>6</v>
      </c>
      <c r="B591" s="9" t="str">
        <f t="shared" si="45"/>
        <v>6</v>
      </c>
      <c r="C591" s="9" t="str">
        <f t="shared" si="46"/>
        <v>6</v>
      </c>
      <c r="D591" s="9" t="str">
        <f t="shared" si="47"/>
        <v>6</v>
      </c>
      <c r="E591" s="2" t="s">
        <v>167</v>
      </c>
      <c r="F591" s="2" t="s">
        <v>167</v>
      </c>
      <c r="G591" s="2" t="s">
        <v>167</v>
      </c>
      <c r="H591" s="2" t="s">
        <v>167</v>
      </c>
      <c r="I591" s="2" t="s">
        <v>167</v>
      </c>
      <c r="J591" s="2" t="s">
        <v>167</v>
      </c>
      <c r="K591" s="2" t="s">
        <v>167</v>
      </c>
      <c r="L591" s="2" t="s">
        <v>167</v>
      </c>
      <c r="M591" s="2" t="s">
        <v>167</v>
      </c>
      <c r="N591" s="2" t="s">
        <v>167</v>
      </c>
      <c r="O591" s="2" t="s">
        <v>167</v>
      </c>
      <c r="P591" s="2" t="s">
        <v>167</v>
      </c>
      <c r="Q591" s="2" t="s">
        <v>167</v>
      </c>
      <c r="R591" s="2" t="s">
        <v>167</v>
      </c>
      <c r="S591" s="2" t="s">
        <v>167</v>
      </c>
      <c r="T591" s="2" t="s">
        <v>167</v>
      </c>
    </row>
    <row r="592" spans="1:20" x14ac:dyDescent="0.25">
      <c r="A592" s="9" t="str">
        <f t="shared" si="44"/>
        <v>6</v>
      </c>
      <c r="B592" s="9" t="str">
        <f t="shared" si="45"/>
        <v>6</v>
      </c>
      <c r="C592" s="9" t="str">
        <f t="shared" si="46"/>
        <v>6</v>
      </c>
      <c r="D592" s="9" t="str">
        <f t="shared" si="47"/>
        <v>6</v>
      </c>
      <c r="E592" s="2" t="s">
        <v>167</v>
      </c>
      <c r="F592" s="2" t="s">
        <v>167</v>
      </c>
      <c r="G592" s="2" t="s">
        <v>167</v>
      </c>
      <c r="H592" s="2" t="s">
        <v>167</v>
      </c>
      <c r="I592" s="2" t="s">
        <v>167</v>
      </c>
      <c r="J592" s="2" t="s">
        <v>167</v>
      </c>
      <c r="K592" s="2" t="s">
        <v>167</v>
      </c>
      <c r="L592" s="2" t="s">
        <v>167</v>
      </c>
      <c r="M592" s="2" t="s">
        <v>167</v>
      </c>
      <c r="N592" s="2" t="s">
        <v>167</v>
      </c>
      <c r="O592" s="2" t="s">
        <v>167</v>
      </c>
      <c r="P592" s="2" t="s">
        <v>167</v>
      </c>
      <c r="Q592" s="2" t="s">
        <v>167</v>
      </c>
      <c r="R592" s="2" t="s">
        <v>167</v>
      </c>
      <c r="S592" s="2" t="s">
        <v>167</v>
      </c>
      <c r="T592" s="2" t="s">
        <v>167</v>
      </c>
    </row>
    <row r="593" spans="1:20" x14ac:dyDescent="0.25">
      <c r="A593" s="9" t="str">
        <f t="shared" si="44"/>
        <v>6</v>
      </c>
      <c r="B593" s="9" t="str">
        <f t="shared" si="45"/>
        <v>6</v>
      </c>
      <c r="C593" s="9" t="str">
        <f t="shared" si="46"/>
        <v>6</v>
      </c>
      <c r="D593" s="9" t="str">
        <f t="shared" si="47"/>
        <v>6</v>
      </c>
      <c r="E593" s="2" t="s">
        <v>167</v>
      </c>
      <c r="F593" s="2" t="s">
        <v>167</v>
      </c>
      <c r="G593" s="2" t="s">
        <v>167</v>
      </c>
      <c r="H593" s="2" t="s">
        <v>167</v>
      </c>
      <c r="I593" s="2" t="s">
        <v>167</v>
      </c>
      <c r="J593" s="2" t="s">
        <v>167</v>
      </c>
      <c r="K593" s="2" t="s">
        <v>167</v>
      </c>
      <c r="L593" s="2" t="s">
        <v>167</v>
      </c>
      <c r="M593" s="2" t="s">
        <v>167</v>
      </c>
      <c r="N593" s="2" t="s">
        <v>167</v>
      </c>
      <c r="O593" s="2" t="s">
        <v>167</v>
      </c>
      <c r="P593" s="2" t="s">
        <v>167</v>
      </c>
      <c r="Q593" s="2" t="s">
        <v>167</v>
      </c>
      <c r="R593" s="2" t="s">
        <v>167</v>
      </c>
      <c r="S593" s="2" t="s">
        <v>167</v>
      </c>
      <c r="T593" s="2" t="s">
        <v>167</v>
      </c>
    </row>
    <row r="594" spans="1:20" x14ac:dyDescent="0.25">
      <c r="A594" s="9" t="str">
        <f t="shared" si="44"/>
        <v>6</v>
      </c>
      <c r="B594" s="9" t="str">
        <f t="shared" si="45"/>
        <v>6</v>
      </c>
      <c r="C594" s="9" t="str">
        <f t="shared" si="46"/>
        <v>6</v>
      </c>
      <c r="D594" s="9" t="str">
        <f t="shared" si="47"/>
        <v>6</v>
      </c>
      <c r="E594" s="2" t="s">
        <v>167</v>
      </c>
      <c r="F594" s="2" t="s">
        <v>167</v>
      </c>
      <c r="G594" s="2" t="s">
        <v>167</v>
      </c>
      <c r="H594" s="2" t="s">
        <v>167</v>
      </c>
      <c r="I594" s="2" t="s">
        <v>167</v>
      </c>
      <c r="J594" s="2" t="s">
        <v>167</v>
      </c>
      <c r="K594" s="2" t="s">
        <v>167</v>
      </c>
      <c r="L594" s="2" t="s">
        <v>167</v>
      </c>
      <c r="M594" s="2" t="s">
        <v>167</v>
      </c>
      <c r="N594" s="2" t="s">
        <v>167</v>
      </c>
      <c r="O594" s="2" t="s">
        <v>167</v>
      </c>
      <c r="P594" s="2" t="s">
        <v>167</v>
      </c>
      <c r="Q594" s="2" t="s">
        <v>167</v>
      </c>
      <c r="R594" s="2" t="s">
        <v>167</v>
      </c>
      <c r="S594" s="2" t="s">
        <v>167</v>
      </c>
      <c r="T594" s="2" t="s">
        <v>167</v>
      </c>
    </row>
    <row r="595" spans="1:20" x14ac:dyDescent="0.25">
      <c r="A595" s="9" t="str">
        <f t="shared" si="44"/>
        <v>6</v>
      </c>
      <c r="B595" s="9" t="str">
        <f t="shared" si="45"/>
        <v>6</v>
      </c>
      <c r="C595" s="9" t="str">
        <f t="shared" si="46"/>
        <v>6</v>
      </c>
      <c r="D595" s="9" t="str">
        <f t="shared" si="47"/>
        <v>6</v>
      </c>
      <c r="E595" s="2" t="s">
        <v>167</v>
      </c>
      <c r="F595" s="2" t="s">
        <v>167</v>
      </c>
      <c r="G595" s="2" t="s">
        <v>167</v>
      </c>
      <c r="H595" s="2" t="s">
        <v>167</v>
      </c>
      <c r="I595" s="2" t="s">
        <v>167</v>
      </c>
      <c r="J595" s="2" t="s">
        <v>167</v>
      </c>
      <c r="K595" s="2" t="s">
        <v>167</v>
      </c>
      <c r="L595" s="2" t="s">
        <v>167</v>
      </c>
      <c r="M595" s="2" t="s">
        <v>167</v>
      </c>
      <c r="N595" s="2" t="s">
        <v>167</v>
      </c>
      <c r="O595" s="2" t="s">
        <v>167</v>
      </c>
      <c r="P595" s="2" t="s">
        <v>167</v>
      </c>
      <c r="Q595" s="2" t="s">
        <v>167</v>
      </c>
      <c r="R595" s="2" t="s">
        <v>167</v>
      </c>
      <c r="S595" s="2" t="s">
        <v>167</v>
      </c>
      <c r="T595" s="2" t="s">
        <v>167</v>
      </c>
    </row>
    <row r="596" spans="1:20" x14ac:dyDescent="0.25">
      <c r="A596" s="9" t="str">
        <f t="shared" si="44"/>
        <v>6</v>
      </c>
      <c r="B596" s="9" t="str">
        <f t="shared" si="45"/>
        <v>6</v>
      </c>
      <c r="C596" s="9" t="str">
        <f t="shared" si="46"/>
        <v>6</v>
      </c>
      <c r="D596" s="9" t="str">
        <f t="shared" si="47"/>
        <v>6</v>
      </c>
      <c r="E596" s="2" t="s">
        <v>167</v>
      </c>
      <c r="F596" s="2" t="s">
        <v>167</v>
      </c>
      <c r="G596" s="2" t="s">
        <v>167</v>
      </c>
      <c r="H596" s="2" t="s">
        <v>167</v>
      </c>
      <c r="I596" s="2" t="s">
        <v>167</v>
      </c>
      <c r="J596" s="2" t="s">
        <v>167</v>
      </c>
      <c r="K596" s="2" t="s">
        <v>167</v>
      </c>
      <c r="L596" s="2" t="s">
        <v>167</v>
      </c>
      <c r="M596" s="2" t="s">
        <v>167</v>
      </c>
      <c r="N596" s="2" t="s">
        <v>167</v>
      </c>
      <c r="O596" s="2" t="s">
        <v>167</v>
      </c>
      <c r="P596" s="2" t="s">
        <v>167</v>
      </c>
      <c r="Q596" s="2" t="s">
        <v>167</v>
      </c>
      <c r="R596" s="2" t="s">
        <v>167</v>
      </c>
      <c r="S596" s="2" t="s">
        <v>167</v>
      </c>
      <c r="T596" s="2" t="s">
        <v>167</v>
      </c>
    </row>
    <row r="597" spans="1:20" x14ac:dyDescent="0.25">
      <c r="A597" s="9" t="str">
        <f t="shared" si="44"/>
        <v>6</v>
      </c>
      <c r="B597" s="9" t="str">
        <f t="shared" si="45"/>
        <v>6</v>
      </c>
      <c r="C597" s="9" t="str">
        <f t="shared" si="46"/>
        <v>6</v>
      </c>
      <c r="D597" s="9" t="str">
        <f t="shared" si="47"/>
        <v>6</v>
      </c>
      <c r="E597" s="2" t="s">
        <v>167</v>
      </c>
      <c r="F597" s="2" t="s">
        <v>167</v>
      </c>
      <c r="G597" s="2" t="s">
        <v>167</v>
      </c>
      <c r="H597" s="2" t="s">
        <v>167</v>
      </c>
      <c r="I597" s="2" t="s">
        <v>167</v>
      </c>
      <c r="J597" s="2" t="s">
        <v>167</v>
      </c>
      <c r="K597" s="2" t="s">
        <v>167</v>
      </c>
      <c r="L597" s="2" t="s">
        <v>167</v>
      </c>
      <c r="M597" s="2" t="s">
        <v>167</v>
      </c>
      <c r="N597" s="2" t="s">
        <v>167</v>
      </c>
      <c r="O597" s="2" t="s">
        <v>167</v>
      </c>
      <c r="P597" s="2" t="s">
        <v>167</v>
      </c>
      <c r="Q597" s="2" t="s">
        <v>167</v>
      </c>
      <c r="R597" s="2" t="s">
        <v>167</v>
      </c>
      <c r="S597" s="2" t="s">
        <v>167</v>
      </c>
      <c r="T597" s="2" t="s">
        <v>167</v>
      </c>
    </row>
    <row r="598" spans="1:20" x14ac:dyDescent="0.25">
      <c r="A598" s="9" t="str">
        <f t="shared" si="44"/>
        <v>6</v>
      </c>
      <c r="B598" s="9" t="str">
        <f t="shared" si="45"/>
        <v>6</v>
      </c>
      <c r="C598" s="9" t="str">
        <f t="shared" si="46"/>
        <v>6</v>
      </c>
      <c r="D598" s="9" t="str">
        <f t="shared" si="47"/>
        <v>6</v>
      </c>
      <c r="E598" s="2" t="s">
        <v>167</v>
      </c>
      <c r="F598" s="2" t="s">
        <v>167</v>
      </c>
      <c r="G598" s="2" t="s">
        <v>167</v>
      </c>
      <c r="H598" s="2" t="s">
        <v>167</v>
      </c>
      <c r="I598" s="2" t="s">
        <v>167</v>
      </c>
      <c r="J598" s="2" t="s">
        <v>167</v>
      </c>
      <c r="K598" s="2" t="s">
        <v>167</v>
      </c>
      <c r="L598" s="2" t="s">
        <v>167</v>
      </c>
      <c r="M598" s="2" t="s">
        <v>167</v>
      </c>
      <c r="N598" s="2" t="s">
        <v>167</v>
      </c>
      <c r="O598" s="2" t="s">
        <v>167</v>
      </c>
      <c r="P598" s="2" t="s">
        <v>167</v>
      </c>
      <c r="Q598" s="2" t="s">
        <v>167</v>
      </c>
      <c r="R598" s="2" t="s">
        <v>167</v>
      </c>
      <c r="S598" s="2" t="s">
        <v>167</v>
      </c>
      <c r="T598" s="2" t="s">
        <v>167</v>
      </c>
    </row>
    <row r="599" spans="1:20" x14ac:dyDescent="0.25">
      <c r="A599" s="9" t="str">
        <f t="shared" si="44"/>
        <v>6</v>
      </c>
      <c r="B599" s="9" t="str">
        <f t="shared" si="45"/>
        <v>6</v>
      </c>
      <c r="C599" s="9" t="str">
        <f t="shared" si="46"/>
        <v>6</v>
      </c>
      <c r="D599" s="9" t="str">
        <f t="shared" si="47"/>
        <v>6</v>
      </c>
      <c r="E599" s="2" t="s">
        <v>167</v>
      </c>
      <c r="F599" s="2" t="s">
        <v>167</v>
      </c>
      <c r="G599" s="2" t="s">
        <v>167</v>
      </c>
      <c r="H599" s="2" t="s">
        <v>167</v>
      </c>
      <c r="I599" s="2" t="s">
        <v>167</v>
      </c>
      <c r="J599" s="2" t="s">
        <v>167</v>
      </c>
      <c r="K599" s="2" t="s">
        <v>167</v>
      </c>
      <c r="L599" s="2" t="s">
        <v>167</v>
      </c>
      <c r="M599" s="2" t="s">
        <v>167</v>
      </c>
      <c r="N599" s="2" t="s">
        <v>167</v>
      </c>
      <c r="O599" s="2" t="s">
        <v>167</v>
      </c>
      <c r="P599" s="2" t="s">
        <v>167</v>
      </c>
      <c r="Q599" s="2" t="s">
        <v>167</v>
      </c>
      <c r="R599" s="2" t="s">
        <v>167</v>
      </c>
      <c r="S599" s="2" t="s">
        <v>167</v>
      </c>
      <c r="T599" s="2" t="s">
        <v>167</v>
      </c>
    </row>
    <row r="600" spans="1:20" x14ac:dyDescent="0.25">
      <c r="A600" s="9" t="str">
        <f t="shared" si="44"/>
        <v>6</v>
      </c>
      <c r="B600" s="9" t="str">
        <f t="shared" si="45"/>
        <v>6</v>
      </c>
      <c r="C600" s="9" t="str">
        <f t="shared" si="46"/>
        <v>6</v>
      </c>
      <c r="D600" s="9" t="str">
        <f t="shared" si="47"/>
        <v>6</v>
      </c>
      <c r="E600" s="2" t="s">
        <v>167</v>
      </c>
      <c r="F600" s="2" t="s">
        <v>167</v>
      </c>
      <c r="G600" s="2" t="s">
        <v>167</v>
      </c>
      <c r="H600" s="2" t="s">
        <v>167</v>
      </c>
      <c r="I600" s="2" t="s">
        <v>167</v>
      </c>
      <c r="J600" s="2" t="s">
        <v>167</v>
      </c>
      <c r="K600" s="2" t="s">
        <v>167</v>
      </c>
      <c r="L600" s="2" t="s">
        <v>167</v>
      </c>
      <c r="M600" s="2" t="s">
        <v>167</v>
      </c>
      <c r="N600" s="2" t="s">
        <v>167</v>
      </c>
      <c r="O600" s="2" t="s">
        <v>167</v>
      </c>
      <c r="P600" s="2" t="s">
        <v>167</v>
      </c>
      <c r="Q600" s="2" t="s">
        <v>167</v>
      </c>
      <c r="R600" s="2" t="s">
        <v>167</v>
      </c>
      <c r="S600" s="2" t="s">
        <v>167</v>
      </c>
      <c r="T600" s="2" t="s">
        <v>167</v>
      </c>
    </row>
    <row r="601" spans="1:20" x14ac:dyDescent="0.25">
      <c r="A601" s="9" t="str">
        <f>CONCATENATE($E$601,Q601)</f>
        <v>7100</v>
      </c>
      <c r="B601" s="9" t="str">
        <f>CONCATENATE($E$601,H601)</f>
        <v>770</v>
      </c>
      <c r="C601" s="9" t="str">
        <f>CONCATENATE($E$601,K601)</f>
        <v>770</v>
      </c>
      <c r="D601" s="9" t="str">
        <f>CONCATENATE($E$601,N601)</f>
        <v>710</v>
      </c>
      <c r="E601" s="2">
        <v>7</v>
      </c>
      <c r="F601" s="2" t="s">
        <v>579</v>
      </c>
      <c r="G601" s="2" t="s">
        <v>167</v>
      </c>
      <c r="H601" s="2">
        <v>70</v>
      </c>
      <c r="I601" s="2" t="s">
        <v>579</v>
      </c>
      <c r="J601" s="2" t="s">
        <v>167</v>
      </c>
      <c r="K601" s="2">
        <v>70</v>
      </c>
      <c r="L601" s="2" t="s">
        <v>579</v>
      </c>
      <c r="M601" s="2" t="s">
        <v>167</v>
      </c>
      <c r="N601" s="2">
        <v>10</v>
      </c>
      <c r="O601" s="2" t="s">
        <v>580</v>
      </c>
      <c r="P601" s="2" t="s">
        <v>167</v>
      </c>
      <c r="Q601" s="2">
        <v>100</v>
      </c>
      <c r="R601" s="2" t="s">
        <v>581</v>
      </c>
      <c r="S601" s="2" t="s">
        <v>581</v>
      </c>
      <c r="T601" s="2" t="s">
        <v>172</v>
      </c>
    </row>
    <row r="602" spans="1:20" x14ac:dyDescent="0.25">
      <c r="A602" s="9" t="str">
        <f t="shared" ref="A602:A665" si="48">CONCATENATE($E$601,Q602)</f>
        <v>7102</v>
      </c>
      <c r="B602" s="9" t="str">
        <f t="shared" ref="B602:B665" si="49">CONCATENATE($E$601,H602)</f>
        <v>799</v>
      </c>
      <c r="C602" s="9" t="str">
        <f t="shared" ref="C602:C665" si="50">CONCATENATE($E$601,K602)</f>
        <v>799</v>
      </c>
      <c r="D602" s="9" t="str">
        <f t="shared" ref="D602:D665" si="51">CONCATENATE($E$601,N602)</f>
        <v>720</v>
      </c>
      <c r="E602" s="2" t="s">
        <v>167</v>
      </c>
      <c r="F602" s="2" t="s">
        <v>167</v>
      </c>
      <c r="G602" s="2" t="s">
        <v>167</v>
      </c>
      <c r="H602" s="8">
        <v>99</v>
      </c>
      <c r="I602" s="8" t="s">
        <v>596</v>
      </c>
      <c r="J602" s="2" t="s">
        <v>167</v>
      </c>
      <c r="K602" s="8">
        <v>99</v>
      </c>
      <c r="L602" s="8" t="s">
        <v>596</v>
      </c>
      <c r="M602" s="2" t="s">
        <v>167</v>
      </c>
      <c r="N602" s="2">
        <v>20</v>
      </c>
      <c r="O602" s="2" t="s">
        <v>582</v>
      </c>
      <c r="P602" s="2" t="s">
        <v>167</v>
      </c>
      <c r="Q602" s="2">
        <v>102</v>
      </c>
      <c r="R602" s="2" t="s">
        <v>583</v>
      </c>
      <c r="S602" s="2" t="s">
        <v>583</v>
      </c>
      <c r="T602" s="2">
        <v>45210</v>
      </c>
    </row>
    <row r="603" spans="1:20" x14ac:dyDescent="0.25">
      <c r="A603" s="9" t="str">
        <f t="shared" si="48"/>
        <v>7200</v>
      </c>
      <c r="B603" s="9" t="str">
        <f t="shared" si="49"/>
        <v>7</v>
      </c>
      <c r="C603" s="9" t="str">
        <f t="shared" si="50"/>
        <v>7</v>
      </c>
      <c r="D603" s="9" t="str">
        <f t="shared" si="51"/>
        <v>730</v>
      </c>
      <c r="E603" s="2" t="s">
        <v>167</v>
      </c>
      <c r="F603" s="2" t="s">
        <v>167</v>
      </c>
      <c r="G603" s="2" t="s">
        <v>167</v>
      </c>
      <c r="H603" s="2" t="s">
        <v>167</v>
      </c>
      <c r="I603" s="2" t="s">
        <v>167</v>
      </c>
      <c r="J603" s="2" t="s">
        <v>167</v>
      </c>
      <c r="K603" s="2" t="s">
        <v>167</v>
      </c>
      <c r="L603" s="35"/>
      <c r="M603" s="2" t="s">
        <v>167</v>
      </c>
      <c r="N603" s="2">
        <v>30</v>
      </c>
      <c r="O603" s="2" t="s">
        <v>584</v>
      </c>
      <c r="P603" s="2" t="s">
        <v>167</v>
      </c>
      <c r="Q603" s="2">
        <v>200</v>
      </c>
      <c r="R603" s="2" t="s">
        <v>585</v>
      </c>
      <c r="S603" s="2" t="s">
        <v>586</v>
      </c>
      <c r="T603" s="2" t="s">
        <v>587</v>
      </c>
    </row>
    <row r="604" spans="1:20" x14ac:dyDescent="0.25">
      <c r="A604" s="9" t="str">
        <f t="shared" si="48"/>
        <v>7300</v>
      </c>
      <c r="B604" s="9" t="str">
        <f t="shared" si="49"/>
        <v>7</v>
      </c>
      <c r="C604" s="9" t="str">
        <f t="shared" si="50"/>
        <v>7</v>
      </c>
      <c r="D604" s="9" t="str">
        <f t="shared" si="51"/>
        <v>799</v>
      </c>
      <c r="E604" s="2" t="s">
        <v>167</v>
      </c>
      <c r="F604" s="2" t="s">
        <v>167</v>
      </c>
      <c r="G604" s="2" t="s">
        <v>167</v>
      </c>
      <c r="H604" s="2" t="s">
        <v>167</v>
      </c>
      <c r="I604" s="2" t="s">
        <v>167</v>
      </c>
      <c r="J604" s="2" t="s">
        <v>167</v>
      </c>
      <c r="K604" s="2" t="s">
        <v>167</v>
      </c>
      <c r="L604" s="2" t="s">
        <v>167</v>
      </c>
      <c r="M604" s="2" t="s">
        <v>167</v>
      </c>
      <c r="N604" s="8">
        <v>99</v>
      </c>
      <c r="O604" s="8" t="s">
        <v>596</v>
      </c>
      <c r="P604" s="2" t="s">
        <v>167</v>
      </c>
      <c r="Q604" s="2">
        <v>300</v>
      </c>
      <c r="R604" s="2" t="s">
        <v>588</v>
      </c>
      <c r="S604" s="2" t="s">
        <v>588</v>
      </c>
      <c r="T604" s="2" t="s">
        <v>172</v>
      </c>
    </row>
    <row r="605" spans="1:20" s="8" customFormat="1" x14ac:dyDescent="0.25">
      <c r="A605" s="8" t="str">
        <f t="shared" si="48"/>
        <v>7999</v>
      </c>
      <c r="B605" s="8" t="str">
        <f t="shared" si="49"/>
        <v>7</v>
      </c>
      <c r="C605" s="8" t="str">
        <f t="shared" si="50"/>
        <v>7</v>
      </c>
      <c r="D605" s="8" t="str">
        <f t="shared" si="51"/>
        <v>7</v>
      </c>
      <c r="E605" s="8" t="s">
        <v>167</v>
      </c>
      <c r="F605" s="8" t="s">
        <v>167</v>
      </c>
      <c r="G605" s="8" t="s">
        <v>167</v>
      </c>
      <c r="H605" s="8" t="s">
        <v>167</v>
      </c>
      <c r="I605" s="8" t="s">
        <v>167</v>
      </c>
      <c r="J605" s="8" t="s">
        <v>167</v>
      </c>
      <c r="K605" s="8" t="s">
        <v>167</v>
      </c>
      <c r="L605" s="8" t="s">
        <v>167</v>
      </c>
      <c r="M605" s="8" t="s">
        <v>167</v>
      </c>
      <c r="N605" s="8" t="s">
        <v>167</v>
      </c>
      <c r="O605" s="8" t="s">
        <v>167</v>
      </c>
      <c r="P605" s="8" t="s">
        <v>167</v>
      </c>
      <c r="Q605" s="8">
        <v>999</v>
      </c>
      <c r="R605" s="8" t="s">
        <v>596</v>
      </c>
      <c r="S605" s="8" t="s">
        <v>597</v>
      </c>
      <c r="T605" s="8" t="s">
        <v>167</v>
      </c>
    </row>
    <row r="606" spans="1:20" x14ac:dyDescent="0.25">
      <c r="A606" s="9" t="str">
        <f t="shared" si="48"/>
        <v>7</v>
      </c>
      <c r="B606" s="9" t="str">
        <f t="shared" si="49"/>
        <v>7</v>
      </c>
      <c r="C606" s="9" t="str">
        <f t="shared" si="50"/>
        <v>7</v>
      </c>
      <c r="D606" s="9" t="str">
        <f t="shared" si="51"/>
        <v>7</v>
      </c>
      <c r="E606" s="2" t="s">
        <v>167</v>
      </c>
      <c r="F606" s="2" t="s">
        <v>167</v>
      </c>
      <c r="G606" s="2" t="s">
        <v>167</v>
      </c>
      <c r="H606" s="2" t="s">
        <v>167</v>
      </c>
      <c r="I606" s="2" t="s">
        <v>167</v>
      </c>
      <c r="J606" s="2" t="s">
        <v>167</v>
      </c>
      <c r="K606" s="2" t="s">
        <v>167</v>
      </c>
      <c r="L606" s="2" t="s">
        <v>167</v>
      </c>
      <c r="M606" s="2" t="s">
        <v>167</v>
      </c>
      <c r="N606" s="2" t="s">
        <v>167</v>
      </c>
      <c r="O606" s="2" t="s">
        <v>167</v>
      </c>
      <c r="P606" s="2" t="s">
        <v>167</v>
      </c>
      <c r="Q606" s="2" t="s">
        <v>167</v>
      </c>
      <c r="R606" s="2" t="s">
        <v>167</v>
      </c>
      <c r="S606" s="2" t="s">
        <v>167</v>
      </c>
      <c r="T606" s="2" t="s">
        <v>167</v>
      </c>
    </row>
    <row r="607" spans="1:20" x14ac:dyDescent="0.25">
      <c r="A607" s="9" t="str">
        <f t="shared" si="48"/>
        <v>7</v>
      </c>
      <c r="B607" s="9" t="str">
        <f t="shared" si="49"/>
        <v>7</v>
      </c>
      <c r="C607" s="9" t="str">
        <f t="shared" si="50"/>
        <v>7</v>
      </c>
      <c r="D607" s="9" t="str">
        <f t="shared" si="51"/>
        <v>7</v>
      </c>
      <c r="E607" s="2" t="s">
        <v>167</v>
      </c>
      <c r="F607" s="2" t="s">
        <v>167</v>
      </c>
      <c r="G607" s="2" t="s">
        <v>167</v>
      </c>
      <c r="H607" s="2" t="s">
        <v>167</v>
      </c>
      <c r="I607" s="2" t="s">
        <v>167</v>
      </c>
      <c r="J607" s="2" t="s">
        <v>167</v>
      </c>
      <c r="K607" s="2" t="s">
        <v>167</v>
      </c>
      <c r="L607" s="2" t="s">
        <v>167</v>
      </c>
      <c r="M607" s="2" t="s">
        <v>167</v>
      </c>
      <c r="N607" s="2" t="s">
        <v>167</v>
      </c>
      <c r="O607" s="2" t="s">
        <v>167</v>
      </c>
      <c r="P607" s="2" t="s">
        <v>167</v>
      </c>
      <c r="Q607" s="2" t="s">
        <v>167</v>
      </c>
      <c r="R607" s="2" t="s">
        <v>167</v>
      </c>
      <c r="S607" s="2" t="s">
        <v>167</v>
      </c>
      <c r="T607" s="2" t="s">
        <v>167</v>
      </c>
    </row>
    <row r="608" spans="1:20" x14ac:dyDescent="0.25">
      <c r="A608" s="9" t="str">
        <f t="shared" si="48"/>
        <v>7</v>
      </c>
      <c r="B608" s="9" t="str">
        <f t="shared" si="49"/>
        <v>7</v>
      </c>
      <c r="C608" s="9" t="str">
        <f t="shared" si="50"/>
        <v>7</v>
      </c>
      <c r="D608" s="9" t="str">
        <f t="shared" si="51"/>
        <v>7</v>
      </c>
      <c r="E608" s="2" t="s">
        <v>167</v>
      </c>
      <c r="F608" s="2" t="s">
        <v>167</v>
      </c>
      <c r="G608" s="2" t="s">
        <v>167</v>
      </c>
      <c r="H608" s="2" t="s">
        <v>167</v>
      </c>
      <c r="I608" s="2" t="s">
        <v>167</v>
      </c>
      <c r="J608" s="2" t="s">
        <v>167</v>
      </c>
      <c r="K608" s="2" t="s">
        <v>167</v>
      </c>
      <c r="L608" s="2" t="s">
        <v>167</v>
      </c>
      <c r="M608" s="2" t="s">
        <v>167</v>
      </c>
      <c r="N608" s="2" t="s">
        <v>167</v>
      </c>
      <c r="O608" s="2" t="s">
        <v>167</v>
      </c>
      <c r="P608" s="2" t="s">
        <v>167</v>
      </c>
      <c r="Q608" s="2" t="s">
        <v>167</v>
      </c>
      <c r="R608" s="2" t="s">
        <v>167</v>
      </c>
      <c r="S608" s="2" t="s">
        <v>167</v>
      </c>
      <c r="T608" s="2" t="s">
        <v>167</v>
      </c>
    </row>
    <row r="609" spans="1:20" x14ac:dyDescent="0.25">
      <c r="A609" s="9" t="str">
        <f t="shared" si="48"/>
        <v>7</v>
      </c>
      <c r="B609" s="9" t="str">
        <f t="shared" si="49"/>
        <v>7</v>
      </c>
      <c r="C609" s="9" t="str">
        <f t="shared" si="50"/>
        <v>7</v>
      </c>
      <c r="D609" s="9" t="str">
        <f t="shared" si="51"/>
        <v>7</v>
      </c>
      <c r="E609" s="2" t="s">
        <v>167</v>
      </c>
      <c r="F609" s="2" t="s">
        <v>167</v>
      </c>
      <c r="G609" s="2" t="s">
        <v>167</v>
      </c>
      <c r="H609" s="2" t="s">
        <v>167</v>
      </c>
      <c r="I609" s="2" t="s">
        <v>167</v>
      </c>
      <c r="J609" s="2" t="s">
        <v>167</v>
      </c>
      <c r="K609" s="2" t="s">
        <v>167</v>
      </c>
      <c r="L609" s="2" t="s">
        <v>167</v>
      </c>
      <c r="M609" s="2" t="s">
        <v>167</v>
      </c>
      <c r="N609" s="2" t="s">
        <v>167</v>
      </c>
      <c r="O609" s="2" t="s">
        <v>167</v>
      </c>
      <c r="P609" s="2" t="s">
        <v>167</v>
      </c>
      <c r="Q609" s="2" t="s">
        <v>167</v>
      </c>
      <c r="R609" s="2" t="s">
        <v>167</v>
      </c>
      <c r="S609" s="2" t="s">
        <v>167</v>
      </c>
      <c r="T609" s="2" t="s">
        <v>167</v>
      </c>
    </row>
    <row r="610" spans="1:20" x14ac:dyDescent="0.25">
      <c r="A610" s="9" t="str">
        <f t="shared" si="48"/>
        <v>7</v>
      </c>
      <c r="B610" s="9" t="str">
        <f t="shared" si="49"/>
        <v>7</v>
      </c>
      <c r="C610" s="9" t="str">
        <f t="shared" si="50"/>
        <v>7</v>
      </c>
      <c r="D610" s="9" t="str">
        <f t="shared" si="51"/>
        <v>7</v>
      </c>
      <c r="E610" s="2" t="s">
        <v>167</v>
      </c>
      <c r="F610" s="2" t="s">
        <v>167</v>
      </c>
      <c r="G610" s="2" t="s">
        <v>167</v>
      </c>
      <c r="H610" s="2" t="s">
        <v>167</v>
      </c>
      <c r="I610" s="2" t="s">
        <v>167</v>
      </c>
      <c r="J610" s="2" t="s">
        <v>167</v>
      </c>
      <c r="K610" s="2" t="s">
        <v>167</v>
      </c>
      <c r="L610" s="2" t="s">
        <v>167</v>
      </c>
      <c r="M610" s="2" t="s">
        <v>167</v>
      </c>
      <c r="N610" s="2" t="s">
        <v>167</v>
      </c>
      <c r="O610" s="2" t="s">
        <v>167</v>
      </c>
      <c r="P610" s="2" t="s">
        <v>167</v>
      </c>
      <c r="Q610" s="2" t="s">
        <v>167</v>
      </c>
      <c r="R610" s="2" t="s">
        <v>167</v>
      </c>
      <c r="S610" s="2" t="s">
        <v>167</v>
      </c>
      <c r="T610" s="2" t="s">
        <v>167</v>
      </c>
    </row>
    <row r="611" spans="1:20" x14ac:dyDescent="0.25">
      <c r="A611" s="9" t="str">
        <f t="shared" si="48"/>
        <v>7</v>
      </c>
      <c r="B611" s="9" t="str">
        <f t="shared" si="49"/>
        <v>7</v>
      </c>
      <c r="C611" s="9" t="str">
        <f t="shared" si="50"/>
        <v>7</v>
      </c>
      <c r="D611" s="9" t="str">
        <f t="shared" si="51"/>
        <v>7</v>
      </c>
      <c r="E611" s="2" t="s">
        <v>167</v>
      </c>
      <c r="F611" s="2" t="s">
        <v>167</v>
      </c>
      <c r="G611" s="2" t="s">
        <v>167</v>
      </c>
      <c r="H611" s="2" t="s">
        <v>167</v>
      </c>
      <c r="I611" s="2" t="s">
        <v>167</v>
      </c>
      <c r="J611" s="2" t="s">
        <v>167</v>
      </c>
      <c r="K611" s="2" t="s">
        <v>167</v>
      </c>
      <c r="L611" s="2" t="s">
        <v>167</v>
      </c>
      <c r="M611" s="2" t="s">
        <v>167</v>
      </c>
      <c r="N611" s="2" t="s">
        <v>167</v>
      </c>
      <c r="O611" s="2" t="s">
        <v>167</v>
      </c>
      <c r="P611" s="2" t="s">
        <v>167</v>
      </c>
      <c r="Q611" s="2" t="s">
        <v>167</v>
      </c>
      <c r="R611" s="2" t="s">
        <v>167</v>
      </c>
      <c r="S611" s="2" t="s">
        <v>167</v>
      </c>
      <c r="T611" s="2" t="s">
        <v>167</v>
      </c>
    </row>
    <row r="612" spans="1:20" x14ac:dyDescent="0.25">
      <c r="A612" s="9" t="str">
        <f t="shared" si="48"/>
        <v>7</v>
      </c>
      <c r="B612" s="9" t="str">
        <f t="shared" si="49"/>
        <v>7</v>
      </c>
      <c r="C612" s="9" t="str">
        <f t="shared" si="50"/>
        <v>7</v>
      </c>
      <c r="D612" s="9" t="str">
        <f t="shared" si="51"/>
        <v>7</v>
      </c>
      <c r="E612" s="2" t="s">
        <v>167</v>
      </c>
      <c r="F612" s="2" t="s">
        <v>167</v>
      </c>
      <c r="G612" s="2" t="s">
        <v>167</v>
      </c>
      <c r="H612" s="2" t="s">
        <v>167</v>
      </c>
      <c r="I612" s="2" t="s">
        <v>167</v>
      </c>
      <c r="J612" s="2" t="s">
        <v>167</v>
      </c>
      <c r="K612" s="2" t="s">
        <v>167</v>
      </c>
      <c r="L612" s="2" t="s">
        <v>167</v>
      </c>
      <c r="M612" s="2" t="s">
        <v>167</v>
      </c>
      <c r="N612" s="2" t="s">
        <v>167</v>
      </c>
      <c r="O612" s="2" t="s">
        <v>167</v>
      </c>
      <c r="P612" s="2" t="s">
        <v>167</v>
      </c>
      <c r="Q612" s="2" t="s">
        <v>167</v>
      </c>
      <c r="R612" s="2" t="s">
        <v>167</v>
      </c>
      <c r="S612" s="2" t="s">
        <v>167</v>
      </c>
      <c r="T612" s="2" t="s">
        <v>167</v>
      </c>
    </row>
    <row r="613" spans="1:20" x14ac:dyDescent="0.25">
      <c r="A613" s="9" t="str">
        <f t="shared" si="48"/>
        <v>7</v>
      </c>
      <c r="B613" s="9" t="str">
        <f t="shared" si="49"/>
        <v>7</v>
      </c>
      <c r="C613" s="9" t="str">
        <f t="shared" si="50"/>
        <v>7</v>
      </c>
      <c r="D613" s="9" t="str">
        <f t="shared" si="51"/>
        <v>7</v>
      </c>
      <c r="E613" s="2" t="s">
        <v>167</v>
      </c>
      <c r="F613" s="2" t="s">
        <v>167</v>
      </c>
      <c r="G613" s="2" t="s">
        <v>167</v>
      </c>
      <c r="H613" s="2" t="s">
        <v>167</v>
      </c>
      <c r="I613" s="2" t="s">
        <v>167</v>
      </c>
      <c r="J613" s="2" t="s">
        <v>167</v>
      </c>
      <c r="K613" s="2" t="s">
        <v>167</v>
      </c>
      <c r="L613" s="2" t="s">
        <v>167</v>
      </c>
      <c r="M613" s="2" t="s">
        <v>167</v>
      </c>
      <c r="N613" s="2" t="s">
        <v>167</v>
      </c>
      <c r="O613" s="2" t="s">
        <v>167</v>
      </c>
      <c r="P613" s="2" t="s">
        <v>167</v>
      </c>
      <c r="Q613" s="2" t="s">
        <v>167</v>
      </c>
      <c r="R613" s="2" t="s">
        <v>167</v>
      </c>
      <c r="S613" s="2" t="s">
        <v>167</v>
      </c>
      <c r="T613" s="2" t="s">
        <v>167</v>
      </c>
    </row>
    <row r="614" spans="1:20" x14ac:dyDescent="0.25">
      <c r="A614" s="9" t="str">
        <f t="shared" si="48"/>
        <v>7</v>
      </c>
      <c r="B614" s="9" t="str">
        <f t="shared" si="49"/>
        <v>7</v>
      </c>
      <c r="C614" s="9" t="str">
        <f t="shared" si="50"/>
        <v>7</v>
      </c>
      <c r="D614" s="9" t="str">
        <f t="shared" si="51"/>
        <v>7</v>
      </c>
      <c r="E614" s="2" t="s">
        <v>167</v>
      </c>
      <c r="F614" s="2" t="s">
        <v>167</v>
      </c>
      <c r="G614" s="2" t="s">
        <v>167</v>
      </c>
      <c r="H614" s="2" t="s">
        <v>167</v>
      </c>
      <c r="I614" s="2" t="s">
        <v>167</v>
      </c>
      <c r="J614" s="2" t="s">
        <v>167</v>
      </c>
      <c r="K614" s="2" t="s">
        <v>167</v>
      </c>
      <c r="L614" s="2" t="s">
        <v>167</v>
      </c>
      <c r="M614" s="2" t="s">
        <v>167</v>
      </c>
      <c r="N614" s="2" t="s">
        <v>167</v>
      </c>
      <c r="O614" s="2" t="s">
        <v>167</v>
      </c>
      <c r="P614" s="2" t="s">
        <v>167</v>
      </c>
      <c r="Q614" s="2" t="s">
        <v>167</v>
      </c>
      <c r="R614" s="2" t="s">
        <v>167</v>
      </c>
      <c r="S614" s="2" t="s">
        <v>167</v>
      </c>
      <c r="T614" s="2" t="s">
        <v>167</v>
      </c>
    </row>
    <row r="615" spans="1:20" x14ac:dyDescent="0.25">
      <c r="A615" s="9" t="str">
        <f t="shared" si="48"/>
        <v>7</v>
      </c>
      <c r="B615" s="9" t="str">
        <f t="shared" si="49"/>
        <v>7</v>
      </c>
      <c r="C615" s="9" t="str">
        <f t="shared" si="50"/>
        <v>7</v>
      </c>
      <c r="D615" s="9" t="str">
        <f t="shared" si="51"/>
        <v>7</v>
      </c>
      <c r="E615" s="2" t="s">
        <v>167</v>
      </c>
      <c r="F615" s="2" t="s">
        <v>167</v>
      </c>
      <c r="G615" s="2" t="s">
        <v>167</v>
      </c>
      <c r="H615" s="2" t="s">
        <v>167</v>
      </c>
      <c r="I615" s="2" t="s">
        <v>167</v>
      </c>
      <c r="J615" s="2" t="s">
        <v>167</v>
      </c>
      <c r="K615" s="2" t="s">
        <v>167</v>
      </c>
      <c r="L615" s="2" t="s">
        <v>167</v>
      </c>
      <c r="M615" s="2" t="s">
        <v>167</v>
      </c>
      <c r="N615" s="2" t="s">
        <v>167</v>
      </c>
      <c r="O615" s="2" t="s">
        <v>167</v>
      </c>
      <c r="P615" s="2" t="s">
        <v>167</v>
      </c>
      <c r="Q615" s="2" t="s">
        <v>167</v>
      </c>
      <c r="R615" s="2" t="s">
        <v>167</v>
      </c>
      <c r="S615" s="2" t="s">
        <v>167</v>
      </c>
      <c r="T615" s="2" t="s">
        <v>167</v>
      </c>
    </row>
    <row r="616" spans="1:20" x14ac:dyDescent="0.25">
      <c r="A616" s="9" t="str">
        <f t="shared" si="48"/>
        <v>7</v>
      </c>
      <c r="B616" s="9" t="str">
        <f t="shared" si="49"/>
        <v>7</v>
      </c>
      <c r="C616" s="9" t="str">
        <f t="shared" si="50"/>
        <v>7</v>
      </c>
      <c r="D616" s="9" t="str">
        <f t="shared" si="51"/>
        <v>7</v>
      </c>
      <c r="E616" s="2" t="s">
        <v>167</v>
      </c>
      <c r="F616" s="2" t="s">
        <v>167</v>
      </c>
      <c r="G616" s="2" t="s">
        <v>167</v>
      </c>
      <c r="H616" s="2" t="s">
        <v>167</v>
      </c>
      <c r="I616" s="2" t="s">
        <v>167</v>
      </c>
      <c r="J616" s="2" t="s">
        <v>167</v>
      </c>
      <c r="K616" s="2" t="s">
        <v>167</v>
      </c>
      <c r="L616" s="2" t="s">
        <v>167</v>
      </c>
      <c r="M616" s="2" t="s">
        <v>167</v>
      </c>
      <c r="N616" s="2" t="s">
        <v>167</v>
      </c>
      <c r="O616" s="2" t="s">
        <v>167</v>
      </c>
      <c r="P616" s="2" t="s">
        <v>167</v>
      </c>
      <c r="Q616" s="2" t="s">
        <v>167</v>
      </c>
      <c r="R616" s="2" t="s">
        <v>167</v>
      </c>
      <c r="S616" s="2" t="s">
        <v>167</v>
      </c>
      <c r="T616" s="2" t="s">
        <v>167</v>
      </c>
    </row>
    <row r="617" spans="1:20" x14ac:dyDescent="0.25">
      <c r="A617" s="9" t="str">
        <f t="shared" si="48"/>
        <v>7</v>
      </c>
      <c r="B617" s="9" t="str">
        <f t="shared" si="49"/>
        <v>7</v>
      </c>
      <c r="C617" s="9" t="str">
        <f t="shared" si="50"/>
        <v>7</v>
      </c>
      <c r="D617" s="9" t="str">
        <f t="shared" si="51"/>
        <v>7</v>
      </c>
      <c r="E617" s="2" t="s">
        <v>167</v>
      </c>
      <c r="F617" s="2" t="s">
        <v>167</v>
      </c>
      <c r="G617" s="2" t="s">
        <v>167</v>
      </c>
      <c r="H617" s="2" t="s">
        <v>167</v>
      </c>
      <c r="I617" s="2" t="s">
        <v>167</v>
      </c>
      <c r="J617" s="2" t="s">
        <v>167</v>
      </c>
      <c r="K617" s="2" t="s">
        <v>167</v>
      </c>
      <c r="L617" s="2" t="s">
        <v>167</v>
      </c>
      <c r="M617" s="2" t="s">
        <v>167</v>
      </c>
      <c r="N617" s="2" t="s">
        <v>167</v>
      </c>
      <c r="O617" s="2" t="s">
        <v>167</v>
      </c>
      <c r="P617" s="2" t="s">
        <v>167</v>
      </c>
      <c r="Q617" s="2" t="s">
        <v>167</v>
      </c>
      <c r="R617" s="2" t="s">
        <v>167</v>
      </c>
      <c r="S617" s="2" t="s">
        <v>167</v>
      </c>
      <c r="T617" s="2" t="s">
        <v>167</v>
      </c>
    </row>
    <row r="618" spans="1:20" x14ac:dyDescent="0.25">
      <c r="A618" s="9" t="str">
        <f t="shared" si="48"/>
        <v>7</v>
      </c>
      <c r="B618" s="9" t="str">
        <f t="shared" si="49"/>
        <v>7</v>
      </c>
      <c r="C618" s="9" t="str">
        <f t="shared" si="50"/>
        <v>7</v>
      </c>
      <c r="D618" s="9" t="str">
        <f t="shared" si="51"/>
        <v>7</v>
      </c>
      <c r="E618" s="2" t="s">
        <v>167</v>
      </c>
      <c r="F618" s="2" t="s">
        <v>167</v>
      </c>
      <c r="G618" s="2" t="s">
        <v>167</v>
      </c>
      <c r="H618" s="2" t="s">
        <v>167</v>
      </c>
      <c r="I618" s="2" t="s">
        <v>167</v>
      </c>
      <c r="J618" s="2" t="s">
        <v>167</v>
      </c>
      <c r="K618" s="2" t="s">
        <v>167</v>
      </c>
      <c r="L618" s="2" t="s">
        <v>167</v>
      </c>
      <c r="M618" s="2" t="s">
        <v>167</v>
      </c>
      <c r="N618" s="2" t="s">
        <v>167</v>
      </c>
      <c r="O618" s="2" t="s">
        <v>167</v>
      </c>
      <c r="P618" s="2" t="s">
        <v>167</v>
      </c>
      <c r="Q618" s="2" t="s">
        <v>167</v>
      </c>
      <c r="R618" s="2" t="s">
        <v>167</v>
      </c>
      <c r="S618" s="2" t="s">
        <v>167</v>
      </c>
      <c r="T618" s="2" t="s">
        <v>167</v>
      </c>
    </row>
    <row r="619" spans="1:20" x14ac:dyDescent="0.25">
      <c r="A619" s="9" t="str">
        <f t="shared" si="48"/>
        <v>7</v>
      </c>
      <c r="B619" s="9" t="str">
        <f t="shared" si="49"/>
        <v>7</v>
      </c>
      <c r="C619" s="9" t="str">
        <f t="shared" si="50"/>
        <v>7</v>
      </c>
      <c r="D619" s="9" t="str">
        <f t="shared" si="51"/>
        <v>7</v>
      </c>
      <c r="E619" s="2" t="s">
        <v>167</v>
      </c>
      <c r="F619" s="2" t="s">
        <v>167</v>
      </c>
      <c r="G619" s="2" t="s">
        <v>167</v>
      </c>
      <c r="H619" s="2" t="s">
        <v>167</v>
      </c>
      <c r="I619" s="2" t="s">
        <v>167</v>
      </c>
      <c r="J619" s="2" t="s">
        <v>167</v>
      </c>
      <c r="K619" s="2" t="s">
        <v>167</v>
      </c>
      <c r="L619" s="2" t="s">
        <v>167</v>
      </c>
      <c r="M619" s="2" t="s">
        <v>167</v>
      </c>
      <c r="N619" s="2" t="s">
        <v>167</v>
      </c>
      <c r="O619" s="2" t="s">
        <v>167</v>
      </c>
      <c r="P619" s="2" t="s">
        <v>167</v>
      </c>
      <c r="Q619" s="2" t="s">
        <v>167</v>
      </c>
      <c r="R619" s="2" t="s">
        <v>167</v>
      </c>
      <c r="S619" s="2" t="s">
        <v>167</v>
      </c>
      <c r="T619" s="2" t="s">
        <v>167</v>
      </c>
    </row>
    <row r="620" spans="1:20" x14ac:dyDescent="0.25">
      <c r="A620" s="9" t="str">
        <f t="shared" si="48"/>
        <v>7</v>
      </c>
      <c r="B620" s="9" t="str">
        <f t="shared" si="49"/>
        <v>7</v>
      </c>
      <c r="C620" s="9" t="str">
        <f t="shared" si="50"/>
        <v>7</v>
      </c>
      <c r="D620" s="9" t="str">
        <f t="shared" si="51"/>
        <v>7</v>
      </c>
      <c r="E620" s="2" t="s">
        <v>167</v>
      </c>
      <c r="F620" s="2" t="s">
        <v>167</v>
      </c>
      <c r="G620" s="2" t="s">
        <v>167</v>
      </c>
      <c r="H620" s="2" t="s">
        <v>167</v>
      </c>
      <c r="I620" s="2" t="s">
        <v>167</v>
      </c>
      <c r="J620" s="2" t="s">
        <v>167</v>
      </c>
      <c r="K620" s="2" t="s">
        <v>167</v>
      </c>
      <c r="L620" s="2" t="s">
        <v>167</v>
      </c>
      <c r="M620" s="2" t="s">
        <v>167</v>
      </c>
      <c r="N620" s="2" t="s">
        <v>167</v>
      </c>
      <c r="O620" s="2" t="s">
        <v>167</v>
      </c>
      <c r="P620" s="2" t="s">
        <v>167</v>
      </c>
      <c r="Q620" s="2" t="s">
        <v>167</v>
      </c>
      <c r="R620" s="2" t="s">
        <v>167</v>
      </c>
      <c r="S620" s="2" t="s">
        <v>167</v>
      </c>
      <c r="T620" s="2" t="s">
        <v>167</v>
      </c>
    </row>
    <row r="621" spans="1:20" x14ac:dyDescent="0.25">
      <c r="A621" s="9" t="str">
        <f t="shared" si="48"/>
        <v>7</v>
      </c>
      <c r="B621" s="9" t="str">
        <f t="shared" si="49"/>
        <v>7</v>
      </c>
      <c r="C621" s="9" t="str">
        <f t="shared" si="50"/>
        <v>7</v>
      </c>
      <c r="D621" s="9" t="str">
        <f t="shared" si="51"/>
        <v>7</v>
      </c>
      <c r="E621" s="2" t="s">
        <v>167</v>
      </c>
      <c r="F621" s="2" t="s">
        <v>167</v>
      </c>
      <c r="G621" s="2" t="s">
        <v>167</v>
      </c>
      <c r="H621" s="2" t="s">
        <v>167</v>
      </c>
      <c r="I621" s="2" t="s">
        <v>167</v>
      </c>
      <c r="J621" s="2" t="s">
        <v>167</v>
      </c>
      <c r="K621" s="2" t="s">
        <v>167</v>
      </c>
      <c r="L621" s="2" t="s">
        <v>167</v>
      </c>
      <c r="M621" s="2" t="s">
        <v>167</v>
      </c>
      <c r="N621" s="2" t="s">
        <v>167</v>
      </c>
      <c r="O621" s="2" t="s">
        <v>167</v>
      </c>
      <c r="P621" s="2" t="s">
        <v>167</v>
      </c>
      <c r="Q621" s="2" t="s">
        <v>167</v>
      </c>
      <c r="R621" s="2" t="s">
        <v>167</v>
      </c>
      <c r="S621" s="2" t="s">
        <v>167</v>
      </c>
      <c r="T621" s="2" t="s">
        <v>167</v>
      </c>
    </row>
    <row r="622" spans="1:20" x14ac:dyDescent="0.25">
      <c r="A622" s="9" t="str">
        <f t="shared" si="48"/>
        <v>7</v>
      </c>
      <c r="B622" s="9" t="str">
        <f t="shared" si="49"/>
        <v>7</v>
      </c>
      <c r="C622" s="9" t="str">
        <f t="shared" si="50"/>
        <v>7</v>
      </c>
      <c r="D622" s="9" t="str">
        <f t="shared" si="51"/>
        <v>7</v>
      </c>
      <c r="E622" s="2" t="s">
        <v>167</v>
      </c>
      <c r="F622" s="2" t="s">
        <v>167</v>
      </c>
      <c r="G622" s="2" t="s">
        <v>167</v>
      </c>
      <c r="H622" s="2" t="s">
        <v>167</v>
      </c>
      <c r="I622" s="2" t="s">
        <v>167</v>
      </c>
      <c r="J622" s="2" t="s">
        <v>167</v>
      </c>
      <c r="K622" s="2" t="s">
        <v>167</v>
      </c>
      <c r="L622" s="2" t="s">
        <v>167</v>
      </c>
      <c r="M622" s="2" t="s">
        <v>167</v>
      </c>
      <c r="N622" s="2" t="s">
        <v>167</v>
      </c>
      <c r="O622" s="2" t="s">
        <v>167</v>
      </c>
      <c r="P622" s="2" t="s">
        <v>167</v>
      </c>
      <c r="Q622" s="2" t="s">
        <v>167</v>
      </c>
      <c r="R622" s="2" t="s">
        <v>167</v>
      </c>
      <c r="S622" s="2" t="s">
        <v>167</v>
      </c>
      <c r="T622" s="2" t="s">
        <v>167</v>
      </c>
    </row>
    <row r="623" spans="1:20" x14ac:dyDescent="0.25">
      <c r="A623" s="9" t="str">
        <f t="shared" si="48"/>
        <v>7</v>
      </c>
      <c r="B623" s="9" t="str">
        <f t="shared" si="49"/>
        <v>7</v>
      </c>
      <c r="C623" s="9" t="str">
        <f t="shared" si="50"/>
        <v>7</v>
      </c>
      <c r="D623" s="9" t="str">
        <f t="shared" si="51"/>
        <v>7</v>
      </c>
      <c r="E623" s="2" t="s">
        <v>167</v>
      </c>
      <c r="F623" s="2" t="s">
        <v>167</v>
      </c>
      <c r="G623" s="2" t="s">
        <v>167</v>
      </c>
      <c r="H623" s="2" t="s">
        <v>167</v>
      </c>
      <c r="I623" s="2" t="s">
        <v>167</v>
      </c>
      <c r="J623" s="2" t="s">
        <v>167</v>
      </c>
      <c r="K623" s="2" t="s">
        <v>167</v>
      </c>
      <c r="L623" s="2" t="s">
        <v>167</v>
      </c>
      <c r="M623" s="2" t="s">
        <v>167</v>
      </c>
      <c r="N623" s="2" t="s">
        <v>167</v>
      </c>
      <c r="O623" s="2" t="s">
        <v>167</v>
      </c>
      <c r="P623" s="2" t="s">
        <v>167</v>
      </c>
      <c r="Q623" s="2" t="s">
        <v>167</v>
      </c>
      <c r="R623" s="2" t="s">
        <v>167</v>
      </c>
      <c r="S623" s="2" t="s">
        <v>167</v>
      </c>
      <c r="T623" s="2" t="s">
        <v>167</v>
      </c>
    </row>
    <row r="624" spans="1:20" x14ac:dyDescent="0.25">
      <c r="A624" s="9" t="str">
        <f t="shared" si="48"/>
        <v>7</v>
      </c>
      <c r="B624" s="9" t="str">
        <f t="shared" si="49"/>
        <v>7</v>
      </c>
      <c r="C624" s="9" t="str">
        <f t="shared" si="50"/>
        <v>7</v>
      </c>
      <c r="D624" s="9" t="str">
        <f t="shared" si="51"/>
        <v>7</v>
      </c>
      <c r="E624" s="2" t="s">
        <v>167</v>
      </c>
      <c r="F624" s="2" t="s">
        <v>167</v>
      </c>
      <c r="G624" s="2" t="s">
        <v>167</v>
      </c>
      <c r="H624" s="2" t="s">
        <v>167</v>
      </c>
      <c r="I624" s="2" t="s">
        <v>167</v>
      </c>
      <c r="J624" s="2" t="s">
        <v>167</v>
      </c>
      <c r="K624" s="2" t="s">
        <v>167</v>
      </c>
      <c r="L624" s="2" t="s">
        <v>167</v>
      </c>
      <c r="M624" s="2" t="s">
        <v>167</v>
      </c>
      <c r="N624" s="2" t="s">
        <v>167</v>
      </c>
      <c r="O624" s="2" t="s">
        <v>167</v>
      </c>
      <c r="P624" s="2" t="s">
        <v>167</v>
      </c>
      <c r="Q624" s="2" t="s">
        <v>167</v>
      </c>
      <c r="R624" s="2" t="s">
        <v>167</v>
      </c>
      <c r="S624" s="2" t="s">
        <v>167</v>
      </c>
      <c r="T624" s="2" t="s">
        <v>167</v>
      </c>
    </row>
    <row r="625" spans="1:20" x14ac:dyDescent="0.25">
      <c r="A625" s="9" t="str">
        <f t="shared" si="48"/>
        <v>7</v>
      </c>
      <c r="B625" s="9" t="str">
        <f t="shared" si="49"/>
        <v>7</v>
      </c>
      <c r="C625" s="9" t="str">
        <f t="shared" si="50"/>
        <v>7</v>
      </c>
      <c r="D625" s="9" t="str">
        <f t="shared" si="51"/>
        <v>7</v>
      </c>
      <c r="E625" s="2" t="s">
        <v>167</v>
      </c>
      <c r="F625" s="2" t="s">
        <v>167</v>
      </c>
      <c r="G625" s="2" t="s">
        <v>167</v>
      </c>
      <c r="H625" s="2" t="s">
        <v>167</v>
      </c>
      <c r="I625" s="2" t="s">
        <v>167</v>
      </c>
      <c r="J625" s="2" t="s">
        <v>167</v>
      </c>
      <c r="K625" s="2" t="s">
        <v>167</v>
      </c>
      <c r="L625" s="2" t="s">
        <v>167</v>
      </c>
      <c r="M625" s="2" t="s">
        <v>167</v>
      </c>
      <c r="N625" s="2" t="s">
        <v>167</v>
      </c>
      <c r="O625" s="2" t="s">
        <v>167</v>
      </c>
      <c r="P625" s="2" t="s">
        <v>167</v>
      </c>
      <c r="Q625" s="2" t="s">
        <v>167</v>
      </c>
      <c r="R625" s="2" t="s">
        <v>167</v>
      </c>
      <c r="S625" s="2" t="s">
        <v>167</v>
      </c>
      <c r="T625" s="2" t="s">
        <v>167</v>
      </c>
    </row>
    <row r="626" spans="1:20" x14ac:dyDescent="0.25">
      <c r="A626" s="9" t="str">
        <f t="shared" si="48"/>
        <v>7</v>
      </c>
      <c r="B626" s="9" t="str">
        <f t="shared" si="49"/>
        <v>7</v>
      </c>
      <c r="C626" s="9" t="str">
        <f t="shared" si="50"/>
        <v>7</v>
      </c>
      <c r="D626" s="9" t="str">
        <f t="shared" si="51"/>
        <v>7</v>
      </c>
      <c r="E626" s="2" t="s">
        <v>167</v>
      </c>
      <c r="F626" s="2" t="s">
        <v>167</v>
      </c>
      <c r="G626" s="2" t="s">
        <v>167</v>
      </c>
      <c r="H626" s="2" t="s">
        <v>167</v>
      </c>
      <c r="I626" s="2" t="s">
        <v>167</v>
      </c>
      <c r="J626" s="2" t="s">
        <v>167</v>
      </c>
      <c r="K626" s="2" t="s">
        <v>167</v>
      </c>
      <c r="L626" s="2" t="s">
        <v>167</v>
      </c>
      <c r="M626" s="2" t="s">
        <v>167</v>
      </c>
      <c r="N626" s="2" t="s">
        <v>167</v>
      </c>
      <c r="O626" s="2" t="s">
        <v>167</v>
      </c>
      <c r="P626" s="2" t="s">
        <v>167</v>
      </c>
      <c r="Q626" s="2" t="s">
        <v>167</v>
      </c>
      <c r="R626" s="2" t="s">
        <v>167</v>
      </c>
      <c r="S626" s="2" t="s">
        <v>167</v>
      </c>
      <c r="T626" s="2" t="s">
        <v>167</v>
      </c>
    </row>
    <row r="627" spans="1:20" x14ac:dyDescent="0.25">
      <c r="A627" s="9" t="str">
        <f t="shared" si="48"/>
        <v>7</v>
      </c>
      <c r="B627" s="9" t="str">
        <f t="shared" si="49"/>
        <v>7</v>
      </c>
      <c r="C627" s="9" t="str">
        <f t="shared" si="50"/>
        <v>7</v>
      </c>
      <c r="D627" s="9" t="str">
        <f t="shared" si="51"/>
        <v>7</v>
      </c>
      <c r="E627" s="2" t="s">
        <v>167</v>
      </c>
      <c r="F627" s="2" t="s">
        <v>167</v>
      </c>
      <c r="G627" s="2" t="s">
        <v>167</v>
      </c>
      <c r="H627" s="2" t="s">
        <v>167</v>
      </c>
      <c r="I627" s="2" t="s">
        <v>167</v>
      </c>
      <c r="J627" s="2" t="s">
        <v>167</v>
      </c>
      <c r="K627" s="2" t="s">
        <v>167</v>
      </c>
      <c r="L627" s="2" t="s">
        <v>167</v>
      </c>
      <c r="M627" s="2" t="s">
        <v>167</v>
      </c>
      <c r="N627" s="2" t="s">
        <v>167</v>
      </c>
      <c r="O627" s="2" t="s">
        <v>167</v>
      </c>
      <c r="P627" s="2" t="s">
        <v>167</v>
      </c>
      <c r="Q627" s="2" t="s">
        <v>167</v>
      </c>
      <c r="R627" s="2" t="s">
        <v>167</v>
      </c>
      <c r="S627" s="2" t="s">
        <v>167</v>
      </c>
      <c r="T627" s="2" t="s">
        <v>167</v>
      </c>
    </row>
    <row r="628" spans="1:20" x14ac:dyDescent="0.25">
      <c r="A628" s="9" t="str">
        <f t="shared" si="48"/>
        <v>7</v>
      </c>
      <c r="B628" s="9" t="str">
        <f t="shared" si="49"/>
        <v>7</v>
      </c>
      <c r="C628" s="9" t="str">
        <f t="shared" si="50"/>
        <v>7</v>
      </c>
      <c r="D628" s="9" t="str">
        <f t="shared" si="51"/>
        <v>7</v>
      </c>
      <c r="E628" s="2" t="s">
        <v>167</v>
      </c>
      <c r="F628" s="2" t="s">
        <v>167</v>
      </c>
      <c r="G628" s="2" t="s">
        <v>167</v>
      </c>
      <c r="H628" s="2" t="s">
        <v>167</v>
      </c>
      <c r="I628" s="2" t="s">
        <v>167</v>
      </c>
      <c r="J628" s="2" t="s">
        <v>167</v>
      </c>
      <c r="K628" s="2" t="s">
        <v>167</v>
      </c>
      <c r="L628" s="2" t="s">
        <v>167</v>
      </c>
      <c r="M628" s="2" t="s">
        <v>167</v>
      </c>
      <c r="N628" s="2" t="s">
        <v>167</v>
      </c>
      <c r="O628" s="2" t="s">
        <v>167</v>
      </c>
      <c r="P628" s="2" t="s">
        <v>167</v>
      </c>
      <c r="Q628" s="2" t="s">
        <v>167</v>
      </c>
      <c r="R628" s="2" t="s">
        <v>167</v>
      </c>
      <c r="S628" s="2" t="s">
        <v>167</v>
      </c>
      <c r="T628" s="2" t="s">
        <v>167</v>
      </c>
    </row>
    <row r="629" spans="1:20" x14ac:dyDescent="0.25">
      <c r="A629" s="9" t="str">
        <f t="shared" si="48"/>
        <v>7</v>
      </c>
      <c r="B629" s="9" t="str">
        <f t="shared" si="49"/>
        <v>7</v>
      </c>
      <c r="C629" s="9" t="str">
        <f t="shared" si="50"/>
        <v>7</v>
      </c>
      <c r="D629" s="9" t="str">
        <f t="shared" si="51"/>
        <v>7</v>
      </c>
      <c r="E629" s="2" t="s">
        <v>167</v>
      </c>
      <c r="F629" s="2" t="s">
        <v>167</v>
      </c>
      <c r="G629" s="2" t="s">
        <v>167</v>
      </c>
      <c r="H629" s="2" t="s">
        <v>167</v>
      </c>
      <c r="I629" s="2" t="s">
        <v>167</v>
      </c>
      <c r="J629" s="2" t="s">
        <v>167</v>
      </c>
      <c r="K629" s="2" t="s">
        <v>167</v>
      </c>
      <c r="L629" s="2" t="s">
        <v>167</v>
      </c>
      <c r="M629" s="2" t="s">
        <v>167</v>
      </c>
      <c r="N629" s="2" t="s">
        <v>167</v>
      </c>
      <c r="O629" s="2" t="s">
        <v>167</v>
      </c>
      <c r="P629" s="2" t="s">
        <v>167</v>
      </c>
      <c r="Q629" s="2" t="s">
        <v>167</v>
      </c>
      <c r="R629" s="2" t="s">
        <v>167</v>
      </c>
      <c r="S629" s="2" t="s">
        <v>167</v>
      </c>
      <c r="T629" s="2" t="s">
        <v>167</v>
      </c>
    </row>
    <row r="630" spans="1:20" x14ac:dyDescent="0.25">
      <c r="A630" s="9" t="str">
        <f t="shared" si="48"/>
        <v>7</v>
      </c>
      <c r="B630" s="9" t="str">
        <f t="shared" si="49"/>
        <v>7</v>
      </c>
      <c r="C630" s="9" t="str">
        <f t="shared" si="50"/>
        <v>7</v>
      </c>
      <c r="D630" s="9" t="str">
        <f t="shared" si="51"/>
        <v>7</v>
      </c>
      <c r="E630" s="2" t="s">
        <v>167</v>
      </c>
      <c r="F630" s="2" t="s">
        <v>167</v>
      </c>
      <c r="G630" s="2" t="s">
        <v>167</v>
      </c>
      <c r="H630" s="2" t="s">
        <v>167</v>
      </c>
      <c r="I630" s="2" t="s">
        <v>167</v>
      </c>
      <c r="J630" s="2" t="s">
        <v>167</v>
      </c>
      <c r="K630" s="2" t="s">
        <v>167</v>
      </c>
      <c r="L630" s="2" t="s">
        <v>167</v>
      </c>
      <c r="M630" s="2" t="s">
        <v>167</v>
      </c>
      <c r="N630" s="2" t="s">
        <v>167</v>
      </c>
      <c r="O630" s="2" t="s">
        <v>167</v>
      </c>
      <c r="P630" s="2" t="s">
        <v>167</v>
      </c>
      <c r="Q630" s="2" t="s">
        <v>167</v>
      </c>
      <c r="R630" s="2" t="s">
        <v>167</v>
      </c>
      <c r="S630" s="2" t="s">
        <v>167</v>
      </c>
      <c r="T630" s="2" t="s">
        <v>167</v>
      </c>
    </row>
    <row r="631" spans="1:20" x14ac:dyDescent="0.25">
      <c r="A631" s="9" t="str">
        <f t="shared" si="48"/>
        <v>7</v>
      </c>
      <c r="B631" s="9" t="str">
        <f t="shared" si="49"/>
        <v>7</v>
      </c>
      <c r="C631" s="9" t="str">
        <f t="shared" si="50"/>
        <v>7</v>
      </c>
      <c r="D631" s="9" t="str">
        <f t="shared" si="51"/>
        <v>7</v>
      </c>
      <c r="E631" s="2" t="s">
        <v>167</v>
      </c>
      <c r="F631" s="2" t="s">
        <v>167</v>
      </c>
      <c r="G631" s="2" t="s">
        <v>167</v>
      </c>
      <c r="H631" s="2" t="s">
        <v>167</v>
      </c>
      <c r="I631" s="2" t="s">
        <v>167</v>
      </c>
      <c r="J631" s="2" t="s">
        <v>167</v>
      </c>
      <c r="K631" s="2" t="s">
        <v>167</v>
      </c>
      <c r="L631" s="2" t="s">
        <v>167</v>
      </c>
      <c r="M631" s="2" t="s">
        <v>167</v>
      </c>
      <c r="N631" s="2" t="s">
        <v>167</v>
      </c>
      <c r="O631" s="2" t="s">
        <v>167</v>
      </c>
      <c r="P631" s="2" t="s">
        <v>167</v>
      </c>
      <c r="Q631" s="2" t="s">
        <v>167</v>
      </c>
      <c r="R631" s="2" t="s">
        <v>167</v>
      </c>
      <c r="S631" s="2" t="s">
        <v>167</v>
      </c>
      <c r="T631" s="2" t="s">
        <v>167</v>
      </c>
    </row>
    <row r="632" spans="1:20" x14ac:dyDescent="0.25">
      <c r="A632" s="9" t="str">
        <f t="shared" si="48"/>
        <v>7</v>
      </c>
      <c r="B632" s="9" t="str">
        <f t="shared" si="49"/>
        <v>7</v>
      </c>
      <c r="C632" s="9" t="str">
        <f t="shared" si="50"/>
        <v>7</v>
      </c>
      <c r="D632" s="9" t="str">
        <f t="shared" si="51"/>
        <v>7</v>
      </c>
      <c r="E632" s="2" t="s">
        <v>167</v>
      </c>
      <c r="F632" s="2" t="s">
        <v>167</v>
      </c>
      <c r="G632" s="2" t="s">
        <v>167</v>
      </c>
      <c r="H632" s="2" t="s">
        <v>167</v>
      </c>
      <c r="I632" s="2" t="s">
        <v>167</v>
      </c>
      <c r="J632" s="2" t="s">
        <v>167</v>
      </c>
      <c r="K632" s="2" t="s">
        <v>167</v>
      </c>
      <c r="L632" s="2" t="s">
        <v>167</v>
      </c>
      <c r="M632" s="2" t="s">
        <v>167</v>
      </c>
      <c r="N632" s="2" t="s">
        <v>167</v>
      </c>
      <c r="O632" s="2" t="s">
        <v>167</v>
      </c>
      <c r="P632" s="2" t="s">
        <v>167</v>
      </c>
      <c r="Q632" s="2" t="s">
        <v>167</v>
      </c>
      <c r="R632" s="2" t="s">
        <v>167</v>
      </c>
      <c r="S632" s="2" t="s">
        <v>167</v>
      </c>
      <c r="T632" s="2" t="s">
        <v>167</v>
      </c>
    </row>
    <row r="633" spans="1:20" x14ac:dyDescent="0.25">
      <c r="A633" s="9" t="str">
        <f t="shared" si="48"/>
        <v>7</v>
      </c>
      <c r="B633" s="9" t="str">
        <f t="shared" si="49"/>
        <v>7</v>
      </c>
      <c r="C633" s="9" t="str">
        <f t="shared" si="50"/>
        <v>7</v>
      </c>
      <c r="D633" s="9" t="str">
        <f t="shared" si="51"/>
        <v>7</v>
      </c>
      <c r="E633" s="2" t="s">
        <v>167</v>
      </c>
      <c r="F633" s="2" t="s">
        <v>167</v>
      </c>
      <c r="G633" s="2" t="s">
        <v>167</v>
      </c>
      <c r="H633" s="2" t="s">
        <v>167</v>
      </c>
      <c r="I633" s="2" t="s">
        <v>167</v>
      </c>
      <c r="J633" s="2" t="s">
        <v>167</v>
      </c>
      <c r="K633" s="2" t="s">
        <v>167</v>
      </c>
      <c r="L633" s="2" t="s">
        <v>167</v>
      </c>
      <c r="M633" s="2" t="s">
        <v>167</v>
      </c>
      <c r="N633" s="2" t="s">
        <v>167</v>
      </c>
      <c r="O633" s="2" t="s">
        <v>167</v>
      </c>
      <c r="P633" s="2" t="s">
        <v>167</v>
      </c>
      <c r="Q633" s="2" t="s">
        <v>167</v>
      </c>
      <c r="R633" s="2" t="s">
        <v>167</v>
      </c>
      <c r="S633" s="2" t="s">
        <v>167</v>
      </c>
      <c r="T633" s="2" t="s">
        <v>167</v>
      </c>
    </row>
    <row r="634" spans="1:20" x14ac:dyDescent="0.25">
      <c r="A634" s="9" t="str">
        <f t="shared" si="48"/>
        <v>7</v>
      </c>
      <c r="B634" s="9" t="str">
        <f t="shared" si="49"/>
        <v>7</v>
      </c>
      <c r="C634" s="9" t="str">
        <f t="shared" si="50"/>
        <v>7</v>
      </c>
      <c r="D634" s="9" t="str">
        <f t="shared" si="51"/>
        <v>7</v>
      </c>
      <c r="E634" s="2" t="s">
        <v>167</v>
      </c>
      <c r="F634" s="2" t="s">
        <v>167</v>
      </c>
      <c r="G634" s="2" t="s">
        <v>167</v>
      </c>
      <c r="H634" s="2" t="s">
        <v>167</v>
      </c>
      <c r="I634" s="2" t="s">
        <v>167</v>
      </c>
      <c r="J634" s="2" t="s">
        <v>167</v>
      </c>
      <c r="K634" s="2" t="s">
        <v>167</v>
      </c>
      <c r="L634" s="2" t="s">
        <v>167</v>
      </c>
      <c r="M634" s="2" t="s">
        <v>167</v>
      </c>
      <c r="N634" s="2" t="s">
        <v>167</v>
      </c>
      <c r="O634" s="2" t="s">
        <v>167</v>
      </c>
      <c r="P634" s="2" t="s">
        <v>167</v>
      </c>
      <c r="Q634" s="2" t="s">
        <v>167</v>
      </c>
      <c r="R634" s="2" t="s">
        <v>167</v>
      </c>
      <c r="S634" s="2" t="s">
        <v>167</v>
      </c>
      <c r="T634" s="2" t="s">
        <v>167</v>
      </c>
    </row>
    <row r="635" spans="1:20" x14ac:dyDescent="0.25">
      <c r="A635" s="9" t="str">
        <f t="shared" si="48"/>
        <v>7</v>
      </c>
      <c r="B635" s="9" t="str">
        <f t="shared" si="49"/>
        <v>7</v>
      </c>
      <c r="C635" s="9" t="str">
        <f t="shared" si="50"/>
        <v>7</v>
      </c>
      <c r="D635" s="9" t="str">
        <f t="shared" si="51"/>
        <v>7</v>
      </c>
      <c r="E635" s="2" t="s">
        <v>167</v>
      </c>
      <c r="F635" s="2" t="s">
        <v>167</v>
      </c>
      <c r="G635" s="2" t="s">
        <v>167</v>
      </c>
      <c r="H635" s="2" t="s">
        <v>167</v>
      </c>
      <c r="I635" s="2" t="s">
        <v>167</v>
      </c>
      <c r="J635" s="2" t="s">
        <v>167</v>
      </c>
      <c r="K635" s="2" t="s">
        <v>167</v>
      </c>
      <c r="L635" s="2" t="s">
        <v>167</v>
      </c>
      <c r="M635" s="2" t="s">
        <v>167</v>
      </c>
      <c r="N635" s="2" t="s">
        <v>167</v>
      </c>
      <c r="O635" s="2" t="s">
        <v>167</v>
      </c>
      <c r="P635" s="2" t="s">
        <v>167</v>
      </c>
      <c r="Q635" s="2" t="s">
        <v>167</v>
      </c>
      <c r="R635" s="2" t="s">
        <v>167</v>
      </c>
      <c r="S635" s="2" t="s">
        <v>167</v>
      </c>
      <c r="T635" s="2" t="s">
        <v>167</v>
      </c>
    </row>
    <row r="636" spans="1:20" x14ac:dyDescent="0.25">
      <c r="A636" s="9" t="str">
        <f t="shared" si="48"/>
        <v>7</v>
      </c>
      <c r="B636" s="9" t="str">
        <f t="shared" si="49"/>
        <v>7</v>
      </c>
      <c r="C636" s="9" t="str">
        <f t="shared" si="50"/>
        <v>7</v>
      </c>
      <c r="D636" s="9" t="str">
        <f t="shared" si="51"/>
        <v>7</v>
      </c>
      <c r="E636" s="2" t="s">
        <v>167</v>
      </c>
      <c r="F636" s="2" t="s">
        <v>167</v>
      </c>
      <c r="G636" s="2" t="s">
        <v>167</v>
      </c>
      <c r="H636" s="2" t="s">
        <v>167</v>
      </c>
      <c r="I636" s="2" t="s">
        <v>167</v>
      </c>
      <c r="J636" s="2" t="s">
        <v>167</v>
      </c>
      <c r="K636" s="2" t="s">
        <v>167</v>
      </c>
      <c r="L636" s="2" t="s">
        <v>167</v>
      </c>
      <c r="M636" s="2" t="s">
        <v>167</v>
      </c>
      <c r="N636" s="2" t="s">
        <v>167</v>
      </c>
      <c r="O636" s="2" t="s">
        <v>167</v>
      </c>
      <c r="P636" s="2" t="s">
        <v>167</v>
      </c>
      <c r="Q636" s="2" t="s">
        <v>167</v>
      </c>
      <c r="R636" s="2" t="s">
        <v>167</v>
      </c>
      <c r="S636" s="2" t="s">
        <v>167</v>
      </c>
      <c r="T636" s="2" t="s">
        <v>167</v>
      </c>
    </row>
    <row r="637" spans="1:20" x14ac:dyDescent="0.25">
      <c r="A637" s="9" t="str">
        <f t="shared" si="48"/>
        <v>7</v>
      </c>
      <c r="B637" s="9" t="str">
        <f t="shared" si="49"/>
        <v>7</v>
      </c>
      <c r="C637" s="9" t="str">
        <f t="shared" si="50"/>
        <v>7</v>
      </c>
      <c r="D637" s="9" t="str">
        <f t="shared" si="51"/>
        <v>7</v>
      </c>
      <c r="E637" s="2" t="s">
        <v>167</v>
      </c>
      <c r="F637" s="2" t="s">
        <v>167</v>
      </c>
      <c r="G637" s="2" t="s">
        <v>167</v>
      </c>
      <c r="H637" s="2" t="s">
        <v>167</v>
      </c>
      <c r="I637" s="2" t="s">
        <v>167</v>
      </c>
      <c r="J637" s="2" t="s">
        <v>167</v>
      </c>
      <c r="K637" s="2" t="s">
        <v>167</v>
      </c>
      <c r="L637" s="2" t="s">
        <v>167</v>
      </c>
      <c r="M637" s="2" t="s">
        <v>167</v>
      </c>
      <c r="N637" s="2" t="s">
        <v>167</v>
      </c>
      <c r="O637" s="2" t="s">
        <v>167</v>
      </c>
      <c r="P637" s="2" t="s">
        <v>167</v>
      </c>
      <c r="Q637" s="2" t="s">
        <v>167</v>
      </c>
      <c r="R637" s="2" t="s">
        <v>167</v>
      </c>
      <c r="S637" s="2" t="s">
        <v>167</v>
      </c>
      <c r="T637" s="2" t="s">
        <v>167</v>
      </c>
    </row>
    <row r="638" spans="1:20" x14ac:dyDescent="0.25">
      <c r="A638" s="9" t="str">
        <f t="shared" si="48"/>
        <v>7</v>
      </c>
      <c r="B638" s="9" t="str">
        <f t="shared" si="49"/>
        <v>7</v>
      </c>
      <c r="C638" s="9" t="str">
        <f t="shared" si="50"/>
        <v>7</v>
      </c>
      <c r="D638" s="9" t="str">
        <f t="shared" si="51"/>
        <v>7</v>
      </c>
      <c r="E638" s="2" t="s">
        <v>167</v>
      </c>
      <c r="F638" s="2" t="s">
        <v>167</v>
      </c>
      <c r="G638" s="2" t="s">
        <v>167</v>
      </c>
      <c r="H638" s="2" t="s">
        <v>167</v>
      </c>
      <c r="I638" s="2" t="s">
        <v>167</v>
      </c>
      <c r="J638" s="2" t="s">
        <v>167</v>
      </c>
      <c r="K638" s="2" t="s">
        <v>167</v>
      </c>
      <c r="L638" s="2" t="s">
        <v>167</v>
      </c>
      <c r="M638" s="2" t="s">
        <v>167</v>
      </c>
      <c r="N638" s="2" t="s">
        <v>167</v>
      </c>
      <c r="O638" s="2" t="s">
        <v>167</v>
      </c>
      <c r="P638" s="2" t="s">
        <v>167</v>
      </c>
      <c r="Q638" s="2" t="s">
        <v>167</v>
      </c>
      <c r="R638" s="2" t="s">
        <v>167</v>
      </c>
      <c r="S638" s="2" t="s">
        <v>167</v>
      </c>
      <c r="T638" s="2" t="s">
        <v>167</v>
      </c>
    </row>
    <row r="639" spans="1:20" x14ac:dyDescent="0.25">
      <c r="A639" s="9" t="str">
        <f t="shared" si="48"/>
        <v>7</v>
      </c>
      <c r="B639" s="9" t="str">
        <f t="shared" si="49"/>
        <v>7</v>
      </c>
      <c r="C639" s="9" t="str">
        <f t="shared" si="50"/>
        <v>7</v>
      </c>
      <c r="D639" s="9" t="str">
        <f t="shared" si="51"/>
        <v>7</v>
      </c>
      <c r="E639" s="2" t="s">
        <v>167</v>
      </c>
      <c r="F639" s="2" t="s">
        <v>167</v>
      </c>
      <c r="G639" s="2" t="s">
        <v>167</v>
      </c>
      <c r="H639" s="2" t="s">
        <v>167</v>
      </c>
      <c r="I639" s="2" t="s">
        <v>167</v>
      </c>
      <c r="J639" s="2" t="s">
        <v>167</v>
      </c>
      <c r="K639" s="2" t="s">
        <v>167</v>
      </c>
      <c r="L639" s="2" t="s">
        <v>167</v>
      </c>
      <c r="M639" s="2" t="s">
        <v>167</v>
      </c>
      <c r="N639" s="2" t="s">
        <v>167</v>
      </c>
      <c r="O639" s="2" t="s">
        <v>167</v>
      </c>
      <c r="P639" s="2" t="s">
        <v>167</v>
      </c>
      <c r="Q639" s="2" t="s">
        <v>167</v>
      </c>
      <c r="R639" s="2" t="s">
        <v>167</v>
      </c>
      <c r="S639" s="2" t="s">
        <v>167</v>
      </c>
      <c r="T639" s="2" t="s">
        <v>167</v>
      </c>
    </row>
    <row r="640" spans="1:20" x14ac:dyDescent="0.25">
      <c r="A640" s="9" t="str">
        <f t="shared" si="48"/>
        <v>7</v>
      </c>
      <c r="B640" s="9" t="str">
        <f t="shared" si="49"/>
        <v>7</v>
      </c>
      <c r="C640" s="9" t="str">
        <f t="shared" si="50"/>
        <v>7</v>
      </c>
      <c r="D640" s="9" t="str">
        <f t="shared" si="51"/>
        <v>7</v>
      </c>
      <c r="E640" s="2" t="s">
        <v>167</v>
      </c>
      <c r="F640" s="2" t="s">
        <v>167</v>
      </c>
      <c r="G640" s="2" t="s">
        <v>167</v>
      </c>
      <c r="H640" s="2" t="s">
        <v>167</v>
      </c>
      <c r="I640" s="2" t="s">
        <v>167</v>
      </c>
      <c r="J640" s="2" t="s">
        <v>167</v>
      </c>
      <c r="K640" s="2" t="s">
        <v>167</v>
      </c>
      <c r="L640" s="2" t="s">
        <v>167</v>
      </c>
      <c r="M640" s="2" t="s">
        <v>167</v>
      </c>
      <c r="N640" s="2" t="s">
        <v>167</v>
      </c>
      <c r="O640" s="2" t="s">
        <v>167</v>
      </c>
      <c r="P640" s="2" t="s">
        <v>167</v>
      </c>
      <c r="Q640" s="2" t="s">
        <v>167</v>
      </c>
      <c r="R640" s="2" t="s">
        <v>167</v>
      </c>
      <c r="S640" s="2" t="s">
        <v>167</v>
      </c>
      <c r="T640" s="2" t="s">
        <v>167</v>
      </c>
    </row>
    <row r="641" spans="1:20" x14ac:dyDescent="0.25">
      <c r="A641" s="9" t="str">
        <f t="shared" si="48"/>
        <v>7</v>
      </c>
      <c r="B641" s="9" t="str">
        <f t="shared" si="49"/>
        <v>7</v>
      </c>
      <c r="C641" s="9" t="str">
        <f t="shared" si="50"/>
        <v>7</v>
      </c>
      <c r="D641" s="9" t="str">
        <f t="shared" si="51"/>
        <v>7</v>
      </c>
      <c r="E641" s="2" t="s">
        <v>167</v>
      </c>
      <c r="F641" s="2" t="s">
        <v>167</v>
      </c>
      <c r="G641" s="2" t="s">
        <v>167</v>
      </c>
      <c r="H641" s="2" t="s">
        <v>167</v>
      </c>
      <c r="I641" s="2" t="s">
        <v>167</v>
      </c>
      <c r="J641" s="2" t="s">
        <v>167</v>
      </c>
      <c r="K641" s="2" t="s">
        <v>167</v>
      </c>
      <c r="L641" s="2" t="s">
        <v>167</v>
      </c>
      <c r="M641" s="2" t="s">
        <v>167</v>
      </c>
      <c r="N641" s="2" t="s">
        <v>167</v>
      </c>
      <c r="O641" s="2" t="s">
        <v>167</v>
      </c>
      <c r="P641" s="2" t="s">
        <v>167</v>
      </c>
      <c r="Q641" s="2" t="s">
        <v>167</v>
      </c>
      <c r="R641" s="2" t="s">
        <v>167</v>
      </c>
      <c r="S641" s="2" t="s">
        <v>167</v>
      </c>
      <c r="T641" s="2" t="s">
        <v>167</v>
      </c>
    </row>
    <row r="642" spans="1:20" x14ac:dyDescent="0.25">
      <c r="A642" s="9" t="str">
        <f t="shared" si="48"/>
        <v>7</v>
      </c>
      <c r="B642" s="9" t="str">
        <f t="shared" si="49"/>
        <v>7</v>
      </c>
      <c r="C642" s="9" t="str">
        <f t="shared" si="50"/>
        <v>7</v>
      </c>
      <c r="D642" s="9" t="str">
        <f t="shared" si="51"/>
        <v>7</v>
      </c>
      <c r="E642" s="2" t="s">
        <v>167</v>
      </c>
      <c r="F642" s="2" t="s">
        <v>167</v>
      </c>
      <c r="G642" s="2" t="s">
        <v>167</v>
      </c>
      <c r="H642" s="2" t="s">
        <v>167</v>
      </c>
      <c r="I642" s="2" t="s">
        <v>167</v>
      </c>
      <c r="J642" s="2" t="s">
        <v>167</v>
      </c>
      <c r="K642" s="2" t="s">
        <v>167</v>
      </c>
      <c r="L642" s="2" t="s">
        <v>167</v>
      </c>
      <c r="M642" s="2" t="s">
        <v>167</v>
      </c>
      <c r="N642" s="2" t="s">
        <v>167</v>
      </c>
      <c r="O642" s="2" t="s">
        <v>167</v>
      </c>
      <c r="P642" s="2" t="s">
        <v>167</v>
      </c>
      <c r="Q642" s="2" t="s">
        <v>167</v>
      </c>
      <c r="R642" s="2" t="s">
        <v>167</v>
      </c>
      <c r="S642" s="2" t="s">
        <v>167</v>
      </c>
      <c r="T642" s="2" t="s">
        <v>167</v>
      </c>
    </row>
    <row r="643" spans="1:20" x14ac:dyDescent="0.25">
      <c r="A643" s="9" t="str">
        <f t="shared" si="48"/>
        <v>7</v>
      </c>
      <c r="B643" s="9" t="str">
        <f t="shared" si="49"/>
        <v>7</v>
      </c>
      <c r="C643" s="9" t="str">
        <f t="shared" si="50"/>
        <v>7</v>
      </c>
      <c r="D643" s="9" t="str">
        <f t="shared" si="51"/>
        <v>7</v>
      </c>
      <c r="E643" s="2" t="s">
        <v>167</v>
      </c>
      <c r="F643" s="2" t="s">
        <v>167</v>
      </c>
      <c r="G643" s="2" t="s">
        <v>167</v>
      </c>
      <c r="H643" s="2" t="s">
        <v>167</v>
      </c>
      <c r="I643" s="2" t="s">
        <v>167</v>
      </c>
      <c r="J643" s="2" t="s">
        <v>167</v>
      </c>
      <c r="K643" s="2" t="s">
        <v>167</v>
      </c>
      <c r="L643" s="2" t="s">
        <v>167</v>
      </c>
      <c r="M643" s="2" t="s">
        <v>167</v>
      </c>
      <c r="N643" s="2" t="s">
        <v>167</v>
      </c>
      <c r="O643" s="2" t="s">
        <v>167</v>
      </c>
      <c r="P643" s="2" t="s">
        <v>167</v>
      </c>
      <c r="Q643" s="2" t="s">
        <v>167</v>
      </c>
      <c r="R643" s="2" t="s">
        <v>167</v>
      </c>
      <c r="S643" s="2" t="s">
        <v>167</v>
      </c>
      <c r="T643" s="2" t="s">
        <v>167</v>
      </c>
    </row>
    <row r="644" spans="1:20" x14ac:dyDescent="0.25">
      <c r="A644" s="9" t="str">
        <f t="shared" si="48"/>
        <v>7</v>
      </c>
      <c r="B644" s="9" t="str">
        <f t="shared" si="49"/>
        <v>7</v>
      </c>
      <c r="C644" s="9" t="str">
        <f t="shared" si="50"/>
        <v>7</v>
      </c>
      <c r="D644" s="9" t="str">
        <f t="shared" si="51"/>
        <v>7</v>
      </c>
      <c r="E644" s="2" t="s">
        <v>167</v>
      </c>
      <c r="F644" s="2" t="s">
        <v>167</v>
      </c>
      <c r="G644" s="2" t="s">
        <v>167</v>
      </c>
      <c r="H644" s="2" t="s">
        <v>167</v>
      </c>
      <c r="I644" s="2" t="s">
        <v>167</v>
      </c>
      <c r="J644" s="2" t="s">
        <v>167</v>
      </c>
      <c r="K644" s="2" t="s">
        <v>167</v>
      </c>
      <c r="L644" s="2" t="s">
        <v>167</v>
      </c>
      <c r="M644" s="2" t="s">
        <v>167</v>
      </c>
      <c r="N644" s="2" t="s">
        <v>167</v>
      </c>
      <c r="O644" s="2" t="s">
        <v>167</v>
      </c>
      <c r="P644" s="2" t="s">
        <v>167</v>
      </c>
      <c r="Q644" s="2" t="s">
        <v>167</v>
      </c>
      <c r="R644" s="2" t="s">
        <v>167</v>
      </c>
      <c r="S644" s="2" t="s">
        <v>167</v>
      </c>
      <c r="T644" s="2" t="s">
        <v>167</v>
      </c>
    </row>
    <row r="645" spans="1:20" x14ac:dyDescent="0.25">
      <c r="A645" s="9" t="str">
        <f t="shared" si="48"/>
        <v>7</v>
      </c>
      <c r="B645" s="9" t="str">
        <f t="shared" si="49"/>
        <v>7</v>
      </c>
      <c r="C645" s="9" t="str">
        <f t="shared" si="50"/>
        <v>7</v>
      </c>
      <c r="D645" s="9" t="str">
        <f t="shared" si="51"/>
        <v>7</v>
      </c>
      <c r="E645" s="2" t="s">
        <v>167</v>
      </c>
      <c r="F645" s="2" t="s">
        <v>167</v>
      </c>
      <c r="G645" s="2" t="s">
        <v>167</v>
      </c>
      <c r="H645" s="2" t="s">
        <v>167</v>
      </c>
      <c r="I645" s="2" t="s">
        <v>167</v>
      </c>
      <c r="J645" s="2" t="s">
        <v>167</v>
      </c>
      <c r="K645" s="2" t="s">
        <v>167</v>
      </c>
      <c r="L645" s="2" t="s">
        <v>167</v>
      </c>
      <c r="M645" s="2" t="s">
        <v>167</v>
      </c>
      <c r="N645" s="2" t="s">
        <v>167</v>
      </c>
      <c r="O645" s="2" t="s">
        <v>167</v>
      </c>
      <c r="P645" s="2" t="s">
        <v>167</v>
      </c>
      <c r="Q645" s="2" t="s">
        <v>167</v>
      </c>
      <c r="R645" s="2" t="s">
        <v>167</v>
      </c>
      <c r="S645" s="2" t="s">
        <v>167</v>
      </c>
      <c r="T645" s="2" t="s">
        <v>167</v>
      </c>
    </row>
    <row r="646" spans="1:20" x14ac:dyDescent="0.25">
      <c r="A646" s="9" t="str">
        <f t="shared" si="48"/>
        <v>7</v>
      </c>
      <c r="B646" s="9" t="str">
        <f t="shared" si="49"/>
        <v>7</v>
      </c>
      <c r="C646" s="9" t="str">
        <f t="shared" si="50"/>
        <v>7</v>
      </c>
      <c r="D646" s="9" t="str">
        <f t="shared" si="51"/>
        <v>7</v>
      </c>
      <c r="E646" s="2" t="s">
        <v>167</v>
      </c>
      <c r="F646" s="2" t="s">
        <v>167</v>
      </c>
      <c r="G646" s="2" t="s">
        <v>167</v>
      </c>
      <c r="H646" s="2" t="s">
        <v>167</v>
      </c>
      <c r="I646" s="2" t="s">
        <v>167</v>
      </c>
      <c r="J646" s="2" t="s">
        <v>167</v>
      </c>
      <c r="K646" s="2" t="s">
        <v>167</v>
      </c>
      <c r="L646" s="2" t="s">
        <v>167</v>
      </c>
      <c r="M646" s="2" t="s">
        <v>167</v>
      </c>
      <c r="N646" s="2" t="s">
        <v>167</v>
      </c>
      <c r="O646" s="2" t="s">
        <v>167</v>
      </c>
      <c r="P646" s="2" t="s">
        <v>167</v>
      </c>
      <c r="Q646" s="2" t="s">
        <v>167</v>
      </c>
      <c r="R646" s="2" t="s">
        <v>167</v>
      </c>
      <c r="S646" s="2" t="s">
        <v>167</v>
      </c>
      <c r="T646" s="2" t="s">
        <v>167</v>
      </c>
    </row>
    <row r="647" spans="1:20" x14ac:dyDescent="0.25">
      <c r="A647" s="9" t="str">
        <f t="shared" si="48"/>
        <v>7</v>
      </c>
      <c r="B647" s="9" t="str">
        <f t="shared" si="49"/>
        <v>7</v>
      </c>
      <c r="C647" s="9" t="str">
        <f t="shared" si="50"/>
        <v>7</v>
      </c>
      <c r="D647" s="9" t="str">
        <f t="shared" si="51"/>
        <v>7</v>
      </c>
      <c r="E647" s="2" t="s">
        <v>167</v>
      </c>
      <c r="F647" s="2" t="s">
        <v>167</v>
      </c>
      <c r="G647" s="2" t="s">
        <v>167</v>
      </c>
      <c r="H647" s="2" t="s">
        <v>167</v>
      </c>
      <c r="I647" s="2" t="s">
        <v>167</v>
      </c>
      <c r="J647" s="2" t="s">
        <v>167</v>
      </c>
      <c r="K647" s="2" t="s">
        <v>167</v>
      </c>
      <c r="L647" s="2" t="s">
        <v>167</v>
      </c>
      <c r="M647" s="2" t="s">
        <v>167</v>
      </c>
      <c r="N647" s="2" t="s">
        <v>167</v>
      </c>
      <c r="O647" s="2" t="s">
        <v>167</v>
      </c>
      <c r="P647" s="2" t="s">
        <v>167</v>
      </c>
      <c r="Q647" s="2" t="s">
        <v>167</v>
      </c>
      <c r="R647" s="2" t="s">
        <v>167</v>
      </c>
      <c r="S647" s="2" t="s">
        <v>167</v>
      </c>
      <c r="T647" s="2" t="s">
        <v>167</v>
      </c>
    </row>
    <row r="648" spans="1:20" x14ac:dyDescent="0.25">
      <c r="A648" s="9" t="str">
        <f t="shared" si="48"/>
        <v>7</v>
      </c>
      <c r="B648" s="9" t="str">
        <f t="shared" si="49"/>
        <v>7</v>
      </c>
      <c r="C648" s="9" t="str">
        <f t="shared" si="50"/>
        <v>7</v>
      </c>
      <c r="D648" s="9" t="str">
        <f t="shared" si="51"/>
        <v>7</v>
      </c>
      <c r="E648" s="2" t="s">
        <v>167</v>
      </c>
      <c r="F648" s="2" t="s">
        <v>167</v>
      </c>
      <c r="G648" s="2" t="s">
        <v>167</v>
      </c>
      <c r="H648" s="2" t="s">
        <v>167</v>
      </c>
      <c r="I648" s="2" t="s">
        <v>167</v>
      </c>
      <c r="J648" s="2" t="s">
        <v>167</v>
      </c>
      <c r="K648" s="2" t="s">
        <v>167</v>
      </c>
      <c r="L648" s="2" t="s">
        <v>167</v>
      </c>
      <c r="M648" s="2" t="s">
        <v>167</v>
      </c>
      <c r="N648" s="2" t="s">
        <v>167</v>
      </c>
      <c r="O648" s="2" t="s">
        <v>167</v>
      </c>
      <c r="P648" s="2" t="s">
        <v>167</v>
      </c>
      <c r="Q648" s="2" t="s">
        <v>167</v>
      </c>
      <c r="R648" s="2" t="s">
        <v>167</v>
      </c>
      <c r="S648" s="2" t="s">
        <v>167</v>
      </c>
      <c r="T648" s="2" t="s">
        <v>167</v>
      </c>
    </row>
    <row r="649" spans="1:20" x14ac:dyDescent="0.25">
      <c r="A649" s="9" t="str">
        <f t="shared" si="48"/>
        <v>7</v>
      </c>
      <c r="B649" s="9" t="str">
        <f t="shared" si="49"/>
        <v>7</v>
      </c>
      <c r="C649" s="9" t="str">
        <f t="shared" si="50"/>
        <v>7</v>
      </c>
      <c r="D649" s="9" t="str">
        <f t="shared" si="51"/>
        <v>7</v>
      </c>
      <c r="E649" s="2" t="s">
        <v>167</v>
      </c>
      <c r="F649" s="2" t="s">
        <v>167</v>
      </c>
      <c r="G649" s="2" t="s">
        <v>167</v>
      </c>
      <c r="H649" s="2" t="s">
        <v>167</v>
      </c>
      <c r="I649" s="2" t="s">
        <v>167</v>
      </c>
      <c r="J649" s="2" t="s">
        <v>167</v>
      </c>
      <c r="K649" s="2" t="s">
        <v>167</v>
      </c>
      <c r="L649" s="2" t="s">
        <v>167</v>
      </c>
      <c r="M649" s="2" t="s">
        <v>167</v>
      </c>
      <c r="N649" s="2" t="s">
        <v>167</v>
      </c>
      <c r="O649" s="2" t="s">
        <v>167</v>
      </c>
      <c r="P649" s="2" t="s">
        <v>167</v>
      </c>
      <c r="Q649" s="2" t="s">
        <v>167</v>
      </c>
      <c r="R649" s="2" t="s">
        <v>167</v>
      </c>
      <c r="S649" s="2" t="s">
        <v>167</v>
      </c>
      <c r="T649" s="2" t="s">
        <v>167</v>
      </c>
    </row>
    <row r="650" spans="1:20" x14ac:dyDescent="0.25">
      <c r="A650" s="9" t="str">
        <f t="shared" si="48"/>
        <v>7</v>
      </c>
      <c r="B650" s="9" t="str">
        <f t="shared" si="49"/>
        <v>7</v>
      </c>
      <c r="C650" s="9" t="str">
        <f t="shared" si="50"/>
        <v>7</v>
      </c>
      <c r="D650" s="9" t="str">
        <f t="shared" si="51"/>
        <v>7</v>
      </c>
      <c r="E650" s="2" t="s">
        <v>167</v>
      </c>
      <c r="F650" s="2" t="s">
        <v>167</v>
      </c>
      <c r="G650" s="2" t="s">
        <v>167</v>
      </c>
      <c r="H650" s="2" t="s">
        <v>167</v>
      </c>
      <c r="I650" s="2" t="s">
        <v>167</v>
      </c>
      <c r="J650" s="2" t="s">
        <v>167</v>
      </c>
      <c r="K650" s="2" t="s">
        <v>167</v>
      </c>
      <c r="L650" s="2" t="s">
        <v>167</v>
      </c>
      <c r="M650" s="2" t="s">
        <v>167</v>
      </c>
      <c r="N650" s="2" t="s">
        <v>167</v>
      </c>
      <c r="O650" s="2" t="s">
        <v>167</v>
      </c>
      <c r="P650" s="2" t="s">
        <v>167</v>
      </c>
      <c r="Q650" s="2" t="s">
        <v>167</v>
      </c>
      <c r="R650" s="2" t="s">
        <v>167</v>
      </c>
      <c r="S650" s="2" t="s">
        <v>167</v>
      </c>
      <c r="T650" s="2" t="s">
        <v>167</v>
      </c>
    </row>
    <row r="651" spans="1:20" x14ac:dyDescent="0.25">
      <c r="A651" s="9" t="str">
        <f t="shared" si="48"/>
        <v>7</v>
      </c>
      <c r="B651" s="9" t="str">
        <f t="shared" si="49"/>
        <v>7</v>
      </c>
      <c r="C651" s="9" t="str">
        <f t="shared" si="50"/>
        <v>7</v>
      </c>
      <c r="D651" s="9" t="str">
        <f t="shared" si="51"/>
        <v>7</v>
      </c>
      <c r="E651" s="2" t="s">
        <v>167</v>
      </c>
      <c r="F651" s="2" t="s">
        <v>167</v>
      </c>
      <c r="G651" s="2" t="s">
        <v>167</v>
      </c>
      <c r="H651" s="2" t="s">
        <v>167</v>
      </c>
      <c r="I651" s="2" t="s">
        <v>167</v>
      </c>
      <c r="J651" s="2" t="s">
        <v>167</v>
      </c>
      <c r="K651" s="2" t="s">
        <v>167</v>
      </c>
      <c r="L651" s="2" t="s">
        <v>167</v>
      </c>
      <c r="M651" s="2" t="s">
        <v>167</v>
      </c>
      <c r="N651" s="2" t="s">
        <v>167</v>
      </c>
      <c r="O651" s="2" t="s">
        <v>167</v>
      </c>
      <c r="P651" s="2" t="s">
        <v>167</v>
      </c>
      <c r="Q651" s="2" t="s">
        <v>167</v>
      </c>
      <c r="R651" s="2" t="s">
        <v>167</v>
      </c>
      <c r="S651" s="2" t="s">
        <v>167</v>
      </c>
      <c r="T651" s="2" t="s">
        <v>167</v>
      </c>
    </row>
    <row r="652" spans="1:20" x14ac:dyDescent="0.25">
      <c r="A652" s="9" t="str">
        <f t="shared" si="48"/>
        <v>7</v>
      </c>
      <c r="B652" s="9" t="str">
        <f t="shared" si="49"/>
        <v>7</v>
      </c>
      <c r="C652" s="9" t="str">
        <f t="shared" si="50"/>
        <v>7</v>
      </c>
      <c r="D652" s="9" t="str">
        <f t="shared" si="51"/>
        <v>7</v>
      </c>
      <c r="E652" s="2" t="s">
        <v>167</v>
      </c>
      <c r="F652" s="2" t="s">
        <v>167</v>
      </c>
      <c r="G652" s="2" t="s">
        <v>167</v>
      </c>
      <c r="H652" s="2" t="s">
        <v>167</v>
      </c>
      <c r="I652" s="2" t="s">
        <v>167</v>
      </c>
      <c r="J652" s="2" t="s">
        <v>167</v>
      </c>
      <c r="K652" s="2" t="s">
        <v>167</v>
      </c>
      <c r="L652" s="2" t="s">
        <v>167</v>
      </c>
      <c r="M652" s="2" t="s">
        <v>167</v>
      </c>
      <c r="N652" s="2" t="s">
        <v>167</v>
      </c>
      <c r="O652" s="2" t="s">
        <v>167</v>
      </c>
      <c r="P652" s="2" t="s">
        <v>167</v>
      </c>
      <c r="Q652" s="2" t="s">
        <v>167</v>
      </c>
      <c r="R652" s="2" t="s">
        <v>167</v>
      </c>
      <c r="S652" s="2" t="s">
        <v>167</v>
      </c>
      <c r="T652" s="2" t="s">
        <v>167</v>
      </c>
    </row>
    <row r="653" spans="1:20" x14ac:dyDescent="0.25">
      <c r="A653" s="9" t="str">
        <f t="shared" si="48"/>
        <v>7</v>
      </c>
      <c r="B653" s="9" t="str">
        <f t="shared" si="49"/>
        <v>7</v>
      </c>
      <c r="C653" s="9" t="str">
        <f t="shared" si="50"/>
        <v>7</v>
      </c>
      <c r="D653" s="9" t="str">
        <f t="shared" si="51"/>
        <v>7</v>
      </c>
      <c r="E653" s="2" t="s">
        <v>167</v>
      </c>
      <c r="F653" s="2" t="s">
        <v>167</v>
      </c>
      <c r="G653" s="2" t="s">
        <v>167</v>
      </c>
      <c r="H653" s="2" t="s">
        <v>167</v>
      </c>
      <c r="I653" s="2" t="s">
        <v>167</v>
      </c>
      <c r="J653" s="2" t="s">
        <v>167</v>
      </c>
      <c r="K653" s="2" t="s">
        <v>167</v>
      </c>
      <c r="L653" s="2" t="s">
        <v>167</v>
      </c>
      <c r="M653" s="2" t="s">
        <v>167</v>
      </c>
      <c r="N653" s="2" t="s">
        <v>167</v>
      </c>
      <c r="O653" s="2" t="s">
        <v>167</v>
      </c>
      <c r="P653" s="2" t="s">
        <v>167</v>
      </c>
      <c r="Q653" s="2" t="s">
        <v>167</v>
      </c>
      <c r="R653" s="2" t="s">
        <v>167</v>
      </c>
      <c r="S653" s="2" t="s">
        <v>167</v>
      </c>
      <c r="T653" s="2" t="s">
        <v>167</v>
      </c>
    </row>
    <row r="654" spans="1:20" x14ac:dyDescent="0.25">
      <c r="A654" s="9" t="str">
        <f t="shared" si="48"/>
        <v>7</v>
      </c>
      <c r="B654" s="9" t="str">
        <f t="shared" si="49"/>
        <v>7</v>
      </c>
      <c r="C654" s="9" t="str">
        <f t="shared" si="50"/>
        <v>7</v>
      </c>
      <c r="D654" s="9" t="str">
        <f t="shared" si="51"/>
        <v>7</v>
      </c>
      <c r="E654" s="2" t="s">
        <v>167</v>
      </c>
      <c r="F654" s="2" t="s">
        <v>167</v>
      </c>
      <c r="G654" s="2" t="s">
        <v>167</v>
      </c>
      <c r="H654" s="2" t="s">
        <v>167</v>
      </c>
      <c r="I654" s="2" t="s">
        <v>167</v>
      </c>
      <c r="J654" s="2" t="s">
        <v>167</v>
      </c>
      <c r="K654" s="2" t="s">
        <v>167</v>
      </c>
      <c r="L654" s="2" t="s">
        <v>167</v>
      </c>
      <c r="M654" s="2" t="s">
        <v>167</v>
      </c>
      <c r="N654" s="2" t="s">
        <v>167</v>
      </c>
      <c r="O654" s="2" t="s">
        <v>167</v>
      </c>
      <c r="P654" s="2" t="s">
        <v>167</v>
      </c>
      <c r="Q654" s="2" t="s">
        <v>167</v>
      </c>
      <c r="R654" s="2" t="s">
        <v>167</v>
      </c>
      <c r="S654" s="2" t="s">
        <v>167</v>
      </c>
      <c r="T654" s="2" t="s">
        <v>167</v>
      </c>
    </row>
    <row r="655" spans="1:20" x14ac:dyDescent="0.25">
      <c r="A655" s="9" t="str">
        <f t="shared" si="48"/>
        <v>7</v>
      </c>
      <c r="B655" s="9" t="str">
        <f t="shared" si="49"/>
        <v>7</v>
      </c>
      <c r="C655" s="9" t="str">
        <f t="shared" si="50"/>
        <v>7</v>
      </c>
      <c r="D655" s="9" t="str">
        <f t="shared" si="51"/>
        <v>7</v>
      </c>
      <c r="E655" s="2" t="s">
        <v>167</v>
      </c>
      <c r="F655" s="2" t="s">
        <v>167</v>
      </c>
      <c r="G655" s="2" t="s">
        <v>167</v>
      </c>
      <c r="H655" s="2" t="s">
        <v>167</v>
      </c>
      <c r="I655" s="2" t="s">
        <v>167</v>
      </c>
      <c r="J655" s="2" t="s">
        <v>167</v>
      </c>
      <c r="K655" s="2" t="s">
        <v>167</v>
      </c>
      <c r="L655" s="2" t="s">
        <v>167</v>
      </c>
      <c r="M655" s="2" t="s">
        <v>167</v>
      </c>
      <c r="N655" s="2" t="s">
        <v>167</v>
      </c>
      <c r="O655" s="2" t="s">
        <v>167</v>
      </c>
      <c r="P655" s="2" t="s">
        <v>167</v>
      </c>
      <c r="Q655" s="2" t="s">
        <v>167</v>
      </c>
      <c r="R655" s="2" t="s">
        <v>167</v>
      </c>
      <c r="S655" s="2" t="s">
        <v>167</v>
      </c>
      <c r="T655" s="2" t="s">
        <v>167</v>
      </c>
    </row>
    <row r="656" spans="1:20" x14ac:dyDescent="0.25">
      <c r="A656" s="9" t="str">
        <f t="shared" si="48"/>
        <v>7</v>
      </c>
      <c r="B656" s="9" t="str">
        <f t="shared" si="49"/>
        <v>7</v>
      </c>
      <c r="C656" s="9" t="str">
        <f t="shared" si="50"/>
        <v>7</v>
      </c>
      <c r="D656" s="9" t="str">
        <f t="shared" si="51"/>
        <v>7</v>
      </c>
      <c r="E656" s="2" t="s">
        <v>167</v>
      </c>
      <c r="F656" s="2" t="s">
        <v>167</v>
      </c>
      <c r="G656" s="2" t="s">
        <v>167</v>
      </c>
      <c r="H656" s="2" t="s">
        <v>167</v>
      </c>
      <c r="I656" s="2" t="s">
        <v>167</v>
      </c>
      <c r="J656" s="2" t="s">
        <v>167</v>
      </c>
      <c r="K656" s="2" t="s">
        <v>167</v>
      </c>
      <c r="L656" s="2" t="s">
        <v>167</v>
      </c>
      <c r="M656" s="2" t="s">
        <v>167</v>
      </c>
      <c r="N656" s="2" t="s">
        <v>167</v>
      </c>
      <c r="O656" s="2" t="s">
        <v>167</v>
      </c>
      <c r="P656" s="2" t="s">
        <v>167</v>
      </c>
      <c r="Q656" s="2" t="s">
        <v>167</v>
      </c>
      <c r="R656" s="2" t="s">
        <v>167</v>
      </c>
      <c r="S656" s="2" t="s">
        <v>167</v>
      </c>
      <c r="T656" s="2" t="s">
        <v>167</v>
      </c>
    </row>
    <row r="657" spans="1:20" x14ac:dyDescent="0.25">
      <c r="A657" s="9" t="str">
        <f t="shared" si="48"/>
        <v>7</v>
      </c>
      <c r="B657" s="9" t="str">
        <f t="shared" si="49"/>
        <v>7</v>
      </c>
      <c r="C657" s="9" t="str">
        <f t="shared" si="50"/>
        <v>7</v>
      </c>
      <c r="D657" s="9" t="str">
        <f t="shared" si="51"/>
        <v>7</v>
      </c>
      <c r="E657" s="2" t="s">
        <v>167</v>
      </c>
      <c r="F657" s="2" t="s">
        <v>167</v>
      </c>
      <c r="G657" s="2" t="s">
        <v>167</v>
      </c>
      <c r="H657" s="2" t="s">
        <v>167</v>
      </c>
      <c r="I657" s="2" t="s">
        <v>167</v>
      </c>
      <c r="J657" s="2" t="s">
        <v>167</v>
      </c>
      <c r="K657" s="2" t="s">
        <v>167</v>
      </c>
      <c r="L657" s="2" t="s">
        <v>167</v>
      </c>
      <c r="M657" s="2" t="s">
        <v>167</v>
      </c>
      <c r="N657" s="2" t="s">
        <v>167</v>
      </c>
      <c r="O657" s="2" t="s">
        <v>167</v>
      </c>
      <c r="P657" s="2" t="s">
        <v>167</v>
      </c>
      <c r="Q657" s="2" t="s">
        <v>167</v>
      </c>
      <c r="R657" s="2" t="s">
        <v>167</v>
      </c>
      <c r="S657" s="2" t="s">
        <v>167</v>
      </c>
      <c r="T657" s="2" t="s">
        <v>167</v>
      </c>
    </row>
    <row r="658" spans="1:20" x14ac:dyDescent="0.25">
      <c r="A658" s="9" t="str">
        <f t="shared" si="48"/>
        <v>7</v>
      </c>
      <c r="B658" s="9" t="str">
        <f t="shared" si="49"/>
        <v>7</v>
      </c>
      <c r="C658" s="9" t="str">
        <f t="shared" si="50"/>
        <v>7</v>
      </c>
      <c r="D658" s="9" t="str">
        <f t="shared" si="51"/>
        <v>7</v>
      </c>
      <c r="E658" s="2" t="s">
        <v>167</v>
      </c>
      <c r="F658" s="2" t="s">
        <v>167</v>
      </c>
      <c r="G658" s="2" t="s">
        <v>167</v>
      </c>
      <c r="H658" s="2" t="s">
        <v>167</v>
      </c>
      <c r="I658" s="2" t="s">
        <v>167</v>
      </c>
      <c r="J658" s="2" t="s">
        <v>167</v>
      </c>
      <c r="K658" s="2" t="s">
        <v>167</v>
      </c>
      <c r="L658" s="2" t="s">
        <v>167</v>
      </c>
      <c r="M658" s="2" t="s">
        <v>167</v>
      </c>
      <c r="N658" s="2" t="s">
        <v>167</v>
      </c>
      <c r="O658" s="2" t="s">
        <v>167</v>
      </c>
      <c r="P658" s="2" t="s">
        <v>167</v>
      </c>
      <c r="Q658" s="2" t="s">
        <v>167</v>
      </c>
      <c r="R658" s="2" t="s">
        <v>167</v>
      </c>
      <c r="S658" s="2" t="s">
        <v>167</v>
      </c>
      <c r="T658" s="2" t="s">
        <v>167</v>
      </c>
    </row>
    <row r="659" spans="1:20" x14ac:dyDescent="0.25">
      <c r="A659" s="9" t="str">
        <f t="shared" si="48"/>
        <v>7</v>
      </c>
      <c r="B659" s="9" t="str">
        <f t="shared" si="49"/>
        <v>7</v>
      </c>
      <c r="C659" s="9" t="str">
        <f t="shared" si="50"/>
        <v>7</v>
      </c>
      <c r="D659" s="9" t="str">
        <f t="shared" si="51"/>
        <v>7</v>
      </c>
      <c r="E659" s="2" t="s">
        <v>167</v>
      </c>
      <c r="F659" s="2" t="s">
        <v>167</v>
      </c>
      <c r="G659" s="2" t="s">
        <v>167</v>
      </c>
      <c r="H659" s="2" t="s">
        <v>167</v>
      </c>
      <c r="I659" s="2" t="s">
        <v>167</v>
      </c>
      <c r="J659" s="2" t="s">
        <v>167</v>
      </c>
      <c r="K659" s="2" t="s">
        <v>167</v>
      </c>
      <c r="L659" s="2" t="s">
        <v>167</v>
      </c>
      <c r="M659" s="2" t="s">
        <v>167</v>
      </c>
      <c r="N659" s="2" t="s">
        <v>167</v>
      </c>
      <c r="O659" s="2" t="s">
        <v>167</v>
      </c>
      <c r="P659" s="2" t="s">
        <v>167</v>
      </c>
      <c r="Q659" s="2" t="s">
        <v>167</v>
      </c>
      <c r="R659" s="2" t="s">
        <v>167</v>
      </c>
      <c r="S659" s="2" t="s">
        <v>167</v>
      </c>
      <c r="T659" s="2" t="s">
        <v>167</v>
      </c>
    </row>
    <row r="660" spans="1:20" x14ac:dyDescent="0.25">
      <c r="A660" s="9" t="str">
        <f t="shared" si="48"/>
        <v>7</v>
      </c>
      <c r="B660" s="9" t="str">
        <f t="shared" si="49"/>
        <v>7</v>
      </c>
      <c r="C660" s="9" t="str">
        <f t="shared" si="50"/>
        <v>7</v>
      </c>
      <c r="D660" s="9" t="str">
        <f t="shared" si="51"/>
        <v>7</v>
      </c>
      <c r="E660" s="2" t="s">
        <v>167</v>
      </c>
      <c r="F660" s="2" t="s">
        <v>167</v>
      </c>
      <c r="G660" s="2" t="s">
        <v>167</v>
      </c>
      <c r="H660" s="2" t="s">
        <v>167</v>
      </c>
      <c r="I660" s="2" t="s">
        <v>167</v>
      </c>
      <c r="J660" s="2" t="s">
        <v>167</v>
      </c>
      <c r="K660" s="2" t="s">
        <v>167</v>
      </c>
      <c r="L660" s="2" t="s">
        <v>167</v>
      </c>
      <c r="M660" s="2" t="s">
        <v>167</v>
      </c>
      <c r="N660" s="2" t="s">
        <v>167</v>
      </c>
      <c r="O660" s="2" t="s">
        <v>167</v>
      </c>
      <c r="P660" s="2" t="s">
        <v>167</v>
      </c>
      <c r="Q660" s="2" t="s">
        <v>167</v>
      </c>
      <c r="R660" s="2" t="s">
        <v>167</v>
      </c>
      <c r="S660" s="2" t="s">
        <v>167</v>
      </c>
      <c r="T660" s="2" t="s">
        <v>167</v>
      </c>
    </row>
    <row r="661" spans="1:20" x14ac:dyDescent="0.25">
      <c r="A661" s="9" t="str">
        <f t="shared" si="48"/>
        <v>7</v>
      </c>
      <c r="B661" s="9" t="str">
        <f t="shared" si="49"/>
        <v>7</v>
      </c>
      <c r="C661" s="9" t="str">
        <f t="shared" si="50"/>
        <v>7</v>
      </c>
      <c r="D661" s="9" t="str">
        <f t="shared" si="51"/>
        <v>7</v>
      </c>
      <c r="E661" s="2" t="s">
        <v>167</v>
      </c>
      <c r="F661" s="2" t="s">
        <v>167</v>
      </c>
      <c r="G661" s="2" t="s">
        <v>167</v>
      </c>
      <c r="H661" s="2" t="s">
        <v>167</v>
      </c>
      <c r="I661" s="2" t="s">
        <v>167</v>
      </c>
      <c r="J661" s="2" t="s">
        <v>167</v>
      </c>
      <c r="K661" s="2" t="s">
        <v>167</v>
      </c>
      <c r="L661" s="2" t="s">
        <v>167</v>
      </c>
      <c r="M661" s="2" t="s">
        <v>167</v>
      </c>
      <c r="N661" s="2" t="s">
        <v>167</v>
      </c>
      <c r="O661" s="2" t="s">
        <v>167</v>
      </c>
      <c r="P661" s="2" t="s">
        <v>167</v>
      </c>
      <c r="Q661" s="2" t="s">
        <v>167</v>
      </c>
      <c r="R661" s="2" t="s">
        <v>167</v>
      </c>
      <c r="S661" s="2" t="s">
        <v>167</v>
      </c>
      <c r="T661" s="2" t="s">
        <v>167</v>
      </c>
    </row>
    <row r="662" spans="1:20" x14ac:dyDescent="0.25">
      <c r="A662" s="9" t="str">
        <f t="shared" si="48"/>
        <v>7</v>
      </c>
      <c r="B662" s="9" t="str">
        <f t="shared" si="49"/>
        <v>7</v>
      </c>
      <c r="C662" s="9" t="str">
        <f t="shared" si="50"/>
        <v>7</v>
      </c>
      <c r="D662" s="9" t="str">
        <f t="shared" si="51"/>
        <v>7</v>
      </c>
      <c r="E662" s="2" t="s">
        <v>167</v>
      </c>
      <c r="F662" s="2" t="s">
        <v>167</v>
      </c>
      <c r="G662" s="2" t="s">
        <v>167</v>
      </c>
      <c r="H662" s="2" t="s">
        <v>167</v>
      </c>
      <c r="I662" s="2" t="s">
        <v>167</v>
      </c>
      <c r="J662" s="2" t="s">
        <v>167</v>
      </c>
      <c r="K662" s="2" t="s">
        <v>167</v>
      </c>
      <c r="L662" s="2" t="s">
        <v>167</v>
      </c>
      <c r="M662" s="2" t="s">
        <v>167</v>
      </c>
      <c r="N662" s="2" t="s">
        <v>167</v>
      </c>
      <c r="O662" s="2" t="s">
        <v>167</v>
      </c>
      <c r="P662" s="2" t="s">
        <v>167</v>
      </c>
      <c r="Q662" s="2" t="s">
        <v>167</v>
      </c>
      <c r="R662" s="2" t="s">
        <v>167</v>
      </c>
      <c r="S662" s="2" t="s">
        <v>167</v>
      </c>
      <c r="T662" s="2" t="s">
        <v>167</v>
      </c>
    </row>
    <row r="663" spans="1:20" x14ac:dyDescent="0.25">
      <c r="A663" s="9" t="str">
        <f t="shared" si="48"/>
        <v>7</v>
      </c>
      <c r="B663" s="9" t="str">
        <f t="shared" si="49"/>
        <v>7</v>
      </c>
      <c r="C663" s="9" t="str">
        <f t="shared" si="50"/>
        <v>7</v>
      </c>
      <c r="D663" s="9" t="str">
        <f t="shared" si="51"/>
        <v>7</v>
      </c>
      <c r="E663" s="2" t="s">
        <v>167</v>
      </c>
      <c r="F663" s="2" t="s">
        <v>167</v>
      </c>
      <c r="G663" s="2" t="s">
        <v>167</v>
      </c>
      <c r="H663" s="2" t="s">
        <v>167</v>
      </c>
      <c r="I663" s="2" t="s">
        <v>167</v>
      </c>
      <c r="J663" s="2" t="s">
        <v>167</v>
      </c>
      <c r="K663" s="2" t="s">
        <v>167</v>
      </c>
      <c r="L663" s="2" t="s">
        <v>167</v>
      </c>
      <c r="M663" s="2" t="s">
        <v>167</v>
      </c>
      <c r="N663" s="2" t="s">
        <v>167</v>
      </c>
      <c r="O663" s="2" t="s">
        <v>167</v>
      </c>
      <c r="P663" s="2" t="s">
        <v>167</v>
      </c>
      <c r="Q663" s="2" t="s">
        <v>167</v>
      </c>
      <c r="R663" s="2" t="s">
        <v>167</v>
      </c>
      <c r="S663" s="2" t="s">
        <v>167</v>
      </c>
      <c r="T663" s="2" t="s">
        <v>167</v>
      </c>
    </row>
    <row r="664" spans="1:20" x14ac:dyDescent="0.25">
      <c r="A664" s="9" t="str">
        <f t="shared" si="48"/>
        <v>7</v>
      </c>
      <c r="B664" s="9" t="str">
        <f t="shared" si="49"/>
        <v>7</v>
      </c>
      <c r="C664" s="9" t="str">
        <f t="shared" si="50"/>
        <v>7</v>
      </c>
      <c r="D664" s="9" t="str">
        <f t="shared" si="51"/>
        <v>7</v>
      </c>
      <c r="E664" s="2" t="s">
        <v>167</v>
      </c>
      <c r="F664" s="2" t="s">
        <v>167</v>
      </c>
      <c r="G664" s="2" t="s">
        <v>167</v>
      </c>
      <c r="H664" s="2" t="s">
        <v>167</v>
      </c>
      <c r="I664" s="2" t="s">
        <v>167</v>
      </c>
      <c r="J664" s="2" t="s">
        <v>167</v>
      </c>
      <c r="K664" s="2" t="s">
        <v>167</v>
      </c>
      <c r="L664" s="2" t="s">
        <v>167</v>
      </c>
      <c r="M664" s="2" t="s">
        <v>167</v>
      </c>
      <c r="N664" s="2" t="s">
        <v>167</v>
      </c>
      <c r="O664" s="2" t="s">
        <v>167</v>
      </c>
      <c r="P664" s="2" t="s">
        <v>167</v>
      </c>
      <c r="Q664" s="2" t="s">
        <v>167</v>
      </c>
      <c r="R664" s="2" t="s">
        <v>167</v>
      </c>
      <c r="S664" s="2" t="s">
        <v>167</v>
      </c>
      <c r="T664" s="2" t="s">
        <v>167</v>
      </c>
    </row>
    <row r="665" spans="1:20" x14ac:dyDescent="0.25">
      <c r="A665" s="9" t="str">
        <f t="shared" si="48"/>
        <v>7</v>
      </c>
      <c r="B665" s="9" t="str">
        <f t="shared" si="49"/>
        <v>7</v>
      </c>
      <c r="C665" s="9" t="str">
        <f t="shared" si="50"/>
        <v>7</v>
      </c>
      <c r="D665" s="9" t="str">
        <f t="shared" si="51"/>
        <v>7</v>
      </c>
      <c r="E665" s="2" t="s">
        <v>167</v>
      </c>
      <c r="F665" s="2" t="s">
        <v>167</v>
      </c>
      <c r="G665" s="2" t="s">
        <v>167</v>
      </c>
      <c r="H665" s="2" t="s">
        <v>167</v>
      </c>
      <c r="I665" s="2" t="s">
        <v>167</v>
      </c>
      <c r="J665" s="2" t="s">
        <v>167</v>
      </c>
      <c r="K665" s="2" t="s">
        <v>167</v>
      </c>
      <c r="L665" s="2" t="s">
        <v>167</v>
      </c>
      <c r="M665" s="2" t="s">
        <v>167</v>
      </c>
      <c r="N665" s="2" t="s">
        <v>167</v>
      </c>
      <c r="O665" s="2" t="s">
        <v>167</v>
      </c>
      <c r="P665" s="2" t="s">
        <v>167</v>
      </c>
      <c r="Q665" s="2" t="s">
        <v>167</v>
      </c>
      <c r="R665" s="2" t="s">
        <v>167</v>
      </c>
      <c r="S665" s="2" t="s">
        <v>167</v>
      </c>
      <c r="T665" s="2" t="s">
        <v>167</v>
      </c>
    </row>
    <row r="666" spans="1:20" x14ac:dyDescent="0.25">
      <c r="A666" s="9" t="str">
        <f t="shared" ref="A666:A700" si="52">CONCATENATE($E$601,Q666)</f>
        <v>7</v>
      </c>
      <c r="B666" s="9" t="str">
        <f t="shared" ref="B666:B700" si="53">CONCATENATE($E$601,H666)</f>
        <v>7</v>
      </c>
      <c r="C666" s="9" t="str">
        <f t="shared" ref="C666:C700" si="54">CONCATENATE($E$601,K666)</f>
        <v>7</v>
      </c>
      <c r="D666" s="9" t="str">
        <f t="shared" ref="D666:D700" si="55">CONCATENATE($E$601,N666)</f>
        <v>7</v>
      </c>
      <c r="E666" s="2" t="s">
        <v>167</v>
      </c>
      <c r="F666" s="2" t="s">
        <v>167</v>
      </c>
      <c r="G666" s="2" t="s">
        <v>167</v>
      </c>
      <c r="H666" s="2" t="s">
        <v>167</v>
      </c>
      <c r="I666" s="2" t="s">
        <v>167</v>
      </c>
      <c r="J666" s="2" t="s">
        <v>167</v>
      </c>
      <c r="K666" s="2" t="s">
        <v>167</v>
      </c>
      <c r="L666" s="2" t="s">
        <v>167</v>
      </c>
      <c r="M666" s="2" t="s">
        <v>167</v>
      </c>
      <c r="N666" s="2" t="s">
        <v>167</v>
      </c>
      <c r="O666" s="2" t="s">
        <v>167</v>
      </c>
      <c r="P666" s="2" t="s">
        <v>167</v>
      </c>
      <c r="Q666" s="2" t="s">
        <v>167</v>
      </c>
      <c r="R666" s="2" t="s">
        <v>167</v>
      </c>
      <c r="S666" s="2" t="s">
        <v>167</v>
      </c>
      <c r="T666" s="2" t="s">
        <v>167</v>
      </c>
    </row>
    <row r="667" spans="1:20" x14ac:dyDescent="0.25">
      <c r="A667" s="9" t="str">
        <f t="shared" si="52"/>
        <v>7</v>
      </c>
      <c r="B667" s="9" t="str">
        <f t="shared" si="53"/>
        <v>7</v>
      </c>
      <c r="C667" s="9" t="str">
        <f t="shared" si="54"/>
        <v>7</v>
      </c>
      <c r="D667" s="9" t="str">
        <f t="shared" si="55"/>
        <v>7</v>
      </c>
      <c r="E667" s="2" t="s">
        <v>167</v>
      </c>
      <c r="F667" s="2" t="s">
        <v>167</v>
      </c>
      <c r="G667" s="2" t="s">
        <v>167</v>
      </c>
      <c r="H667" s="2" t="s">
        <v>167</v>
      </c>
      <c r="I667" s="2" t="s">
        <v>167</v>
      </c>
      <c r="J667" s="2" t="s">
        <v>167</v>
      </c>
      <c r="K667" s="2" t="s">
        <v>167</v>
      </c>
      <c r="L667" s="2" t="s">
        <v>167</v>
      </c>
      <c r="M667" s="2" t="s">
        <v>167</v>
      </c>
      <c r="N667" s="2" t="s">
        <v>167</v>
      </c>
      <c r="O667" s="2" t="s">
        <v>167</v>
      </c>
      <c r="P667" s="2" t="s">
        <v>167</v>
      </c>
      <c r="Q667" s="2" t="s">
        <v>167</v>
      </c>
      <c r="R667" s="2" t="s">
        <v>167</v>
      </c>
      <c r="S667" s="2" t="s">
        <v>167</v>
      </c>
      <c r="T667" s="2" t="s">
        <v>167</v>
      </c>
    </row>
    <row r="668" spans="1:20" x14ac:dyDescent="0.25">
      <c r="A668" s="9" t="str">
        <f t="shared" si="52"/>
        <v>7</v>
      </c>
      <c r="B668" s="9" t="str">
        <f t="shared" si="53"/>
        <v>7</v>
      </c>
      <c r="C668" s="9" t="str">
        <f t="shared" si="54"/>
        <v>7</v>
      </c>
      <c r="D668" s="9" t="str">
        <f t="shared" si="55"/>
        <v>7</v>
      </c>
      <c r="E668" s="2" t="s">
        <v>167</v>
      </c>
      <c r="F668" s="2" t="s">
        <v>167</v>
      </c>
      <c r="G668" s="2" t="s">
        <v>167</v>
      </c>
      <c r="H668" s="2" t="s">
        <v>167</v>
      </c>
      <c r="I668" s="2" t="s">
        <v>167</v>
      </c>
      <c r="J668" s="2" t="s">
        <v>167</v>
      </c>
      <c r="K668" s="2" t="s">
        <v>167</v>
      </c>
      <c r="L668" s="2" t="s">
        <v>167</v>
      </c>
      <c r="M668" s="2" t="s">
        <v>167</v>
      </c>
      <c r="N668" s="2" t="s">
        <v>167</v>
      </c>
      <c r="O668" s="2" t="s">
        <v>167</v>
      </c>
      <c r="P668" s="2" t="s">
        <v>167</v>
      </c>
      <c r="Q668" s="2" t="s">
        <v>167</v>
      </c>
      <c r="R668" s="2" t="s">
        <v>167</v>
      </c>
      <c r="S668" s="2" t="s">
        <v>167</v>
      </c>
      <c r="T668" s="2" t="s">
        <v>167</v>
      </c>
    </row>
    <row r="669" spans="1:20" x14ac:dyDescent="0.25">
      <c r="A669" s="9" t="str">
        <f t="shared" si="52"/>
        <v>7</v>
      </c>
      <c r="B669" s="9" t="str">
        <f t="shared" si="53"/>
        <v>7</v>
      </c>
      <c r="C669" s="9" t="str">
        <f t="shared" si="54"/>
        <v>7</v>
      </c>
      <c r="D669" s="9" t="str">
        <f t="shared" si="55"/>
        <v>7</v>
      </c>
      <c r="E669" s="2" t="s">
        <v>167</v>
      </c>
      <c r="F669" s="2" t="s">
        <v>167</v>
      </c>
      <c r="G669" s="2" t="s">
        <v>167</v>
      </c>
      <c r="H669" s="2" t="s">
        <v>167</v>
      </c>
      <c r="I669" s="2" t="s">
        <v>167</v>
      </c>
      <c r="J669" s="2" t="s">
        <v>167</v>
      </c>
      <c r="K669" s="2" t="s">
        <v>167</v>
      </c>
      <c r="L669" s="2" t="s">
        <v>167</v>
      </c>
      <c r="M669" s="2" t="s">
        <v>167</v>
      </c>
      <c r="N669" s="2" t="s">
        <v>167</v>
      </c>
      <c r="O669" s="2" t="s">
        <v>167</v>
      </c>
      <c r="P669" s="2" t="s">
        <v>167</v>
      </c>
      <c r="Q669" s="2" t="s">
        <v>167</v>
      </c>
      <c r="R669" s="2" t="s">
        <v>167</v>
      </c>
      <c r="S669" s="2" t="s">
        <v>167</v>
      </c>
      <c r="T669" s="2" t="s">
        <v>167</v>
      </c>
    </row>
    <row r="670" spans="1:20" x14ac:dyDescent="0.25">
      <c r="A670" s="9" t="str">
        <f t="shared" si="52"/>
        <v>7</v>
      </c>
      <c r="B670" s="9" t="str">
        <f t="shared" si="53"/>
        <v>7</v>
      </c>
      <c r="C670" s="9" t="str">
        <f t="shared" si="54"/>
        <v>7</v>
      </c>
      <c r="D670" s="9" t="str">
        <f t="shared" si="55"/>
        <v>7</v>
      </c>
      <c r="E670" s="2" t="s">
        <v>167</v>
      </c>
      <c r="F670" s="2" t="s">
        <v>167</v>
      </c>
      <c r="G670" s="2" t="s">
        <v>167</v>
      </c>
      <c r="H670" s="2" t="s">
        <v>167</v>
      </c>
      <c r="I670" s="2" t="s">
        <v>167</v>
      </c>
      <c r="J670" s="2" t="s">
        <v>167</v>
      </c>
      <c r="K670" s="2" t="s">
        <v>167</v>
      </c>
      <c r="L670" s="2" t="s">
        <v>167</v>
      </c>
      <c r="M670" s="2" t="s">
        <v>167</v>
      </c>
      <c r="N670" s="2" t="s">
        <v>167</v>
      </c>
      <c r="O670" s="2" t="s">
        <v>167</v>
      </c>
      <c r="P670" s="2" t="s">
        <v>167</v>
      </c>
      <c r="Q670" s="2" t="s">
        <v>167</v>
      </c>
      <c r="R670" s="2" t="s">
        <v>167</v>
      </c>
      <c r="S670" s="2" t="s">
        <v>167</v>
      </c>
      <c r="T670" s="2" t="s">
        <v>167</v>
      </c>
    </row>
    <row r="671" spans="1:20" x14ac:dyDescent="0.25">
      <c r="A671" s="9" t="str">
        <f t="shared" si="52"/>
        <v>7</v>
      </c>
      <c r="B671" s="9" t="str">
        <f t="shared" si="53"/>
        <v>7</v>
      </c>
      <c r="C671" s="9" t="str">
        <f t="shared" si="54"/>
        <v>7</v>
      </c>
      <c r="D671" s="9" t="str">
        <f t="shared" si="55"/>
        <v>7</v>
      </c>
      <c r="E671" s="2" t="s">
        <v>167</v>
      </c>
      <c r="F671" s="2" t="s">
        <v>167</v>
      </c>
      <c r="G671" s="2" t="s">
        <v>167</v>
      </c>
      <c r="H671" s="2" t="s">
        <v>167</v>
      </c>
      <c r="I671" s="2" t="s">
        <v>167</v>
      </c>
      <c r="J671" s="2" t="s">
        <v>167</v>
      </c>
      <c r="K671" s="2" t="s">
        <v>167</v>
      </c>
      <c r="L671" s="2" t="s">
        <v>167</v>
      </c>
      <c r="M671" s="2" t="s">
        <v>167</v>
      </c>
      <c r="N671" s="2" t="s">
        <v>167</v>
      </c>
      <c r="O671" s="2" t="s">
        <v>167</v>
      </c>
      <c r="P671" s="2" t="s">
        <v>167</v>
      </c>
      <c r="Q671" s="2" t="s">
        <v>167</v>
      </c>
      <c r="R671" s="2" t="s">
        <v>167</v>
      </c>
      <c r="S671" s="2" t="s">
        <v>167</v>
      </c>
      <c r="T671" s="2" t="s">
        <v>167</v>
      </c>
    </row>
    <row r="672" spans="1:20" x14ac:dyDescent="0.25">
      <c r="A672" s="9" t="str">
        <f t="shared" si="52"/>
        <v>7</v>
      </c>
      <c r="B672" s="9" t="str">
        <f t="shared" si="53"/>
        <v>7</v>
      </c>
      <c r="C672" s="9" t="str">
        <f t="shared" si="54"/>
        <v>7</v>
      </c>
      <c r="D672" s="9" t="str">
        <f t="shared" si="55"/>
        <v>7</v>
      </c>
      <c r="E672" s="2" t="s">
        <v>167</v>
      </c>
      <c r="F672" s="2" t="s">
        <v>167</v>
      </c>
      <c r="G672" s="2" t="s">
        <v>167</v>
      </c>
      <c r="H672" s="2" t="s">
        <v>167</v>
      </c>
      <c r="I672" s="2" t="s">
        <v>167</v>
      </c>
      <c r="J672" s="2" t="s">
        <v>167</v>
      </c>
      <c r="K672" s="2" t="s">
        <v>167</v>
      </c>
      <c r="L672" s="2" t="s">
        <v>167</v>
      </c>
      <c r="M672" s="2" t="s">
        <v>167</v>
      </c>
      <c r="N672" s="2" t="s">
        <v>167</v>
      </c>
      <c r="O672" s="2" t="s">
        <v>167</v>
      </c>
      <c r="P672" s="2" t="s">
        <v>167</v>
      </c>
      <c r="Q672" s="2" t="s">
        <v>167</v>
      </c>
      <c r="R672" s="2" t="s">
        <v>167</v>
      </c>
      <c r="S672" s="2" t="s">
        <v>167</v>
      </c>
      <c r="T672" s="2" t="s">
        <v>167</v>
      </c>
    </row>
    <row r="673" spans="1:20" x14ac:dyDescent="0.25">
      <c r="A673" s="9" t="str">
        <f t="shared" si="52"/>
        <v>7</v>
      </c>
      <c r="B673" s="9" t="str">
        <f t="shared" si="53"/>
        <v>7</v>
      </c>
      <c r="C673" s="9" t="str">
        <f t="shared" si="54"/>
        <v>7</v>
      </c>
      <c r="D673" s="9" t="str">
        <f t="shared" si="55"/>
        <v>7</v>
      </c>
      <c r="E673" s="2" t="s">
        <v>167</v>
      </c>
      <c r="F673" s="2" t="s">
        <v>167</v>
      </c>
      <c r="G673" s="2" t="s">
        <v>167</v>
      </c>
      <c r="H673" s="2" t="s">
        <v>167</v>
      </c>
      <c r="I673" s="2" t="s">
        <v>167</v>
      </c>
      <c r="J673" s="2" t="s">
        <v>167</v>
      </c>
      <c r="K673" s="2" t="s">
        <v>167</v>
      </c>
      <c r="L673" s="2" t="s">
        <v>167</v>
      </c>
      <c r="M673" s="2" t="s">
        <v>167</v>
      </c>
      <c r="N673" s="2" t="s">
        <v>167</v>
      </c>
      <c r="O673" s="2" t="s">
        <v>167</v>
      </c>
      <c r="P673" s="2" t="s">
        <v>167</v>
      </c>
      <c r="Q673" s="2" t="s">
        <v>167</v>
      </c>
      <c r="R673" s="2" t="s">
        <v>167</v>
      </c>
      <c r="S673" s="2" t="s">
        <v>167</v>
      </c>
      <c r="T673" s="2" t="s">
        <v>167</v>
      </c>
    </row>
    <row r="674" spans="1:20" x14ac:dyDescent="0.25">
      <c r="A674" s="9" t="str">
        <f t="shared" si="52"/>
        <v>7</v>
      </c>
      <c r="B674" s="9" t="str">
        <f t="shared" si="53"/>
        <v>7</v>
      </c>
      <c r="C674" s="9" t="str">
        <f t="shared" si="54"/>
        <v>7</v>
      </c>
      <c r="D674" s="9" t="str">
        <f t="shared" si="55"/>
        <v>7</v>
      </c>
      <c r="E674" s="2" t="s">
        <v>167</v>
      </c>
      <c r="F674" s="2" t="s">
        <v>167</v>
      </c>
      <c r="G674" s="2" t="s">
        <v>167</v>
      </c>
      <c r="H674" s="2" t="s">
        <v>167</v>
      </c>
      <c r="I674" s="2" t="s">
        <v>167</v>
      </c>
      <c r="J674" s="2" t="s">
        <v>167</v>
      </c>
      <c r="K674" s="2" t="s">
        <v>167</v>
      </c>
      <c r="L674" s="2" t="s">
        <v>167</v>
      </c>
      <c r="M674" s="2" t="s">
        <v>167</v>
      </c>
      <c r="N674" s="2" t="s">
        <v>167</v>
      </c>
      <c r="O674" s="2" t="s">
        <v>167</v>
      </c>
      <c r="P674" s="2" t="s">
        <v>167</v>
      </c>
      <c r="Q674" s="2" t="s">
        <v>167</v>
      </c>
      <c r="R674" s="2" t="s">
        <v>167</v>
      </c>
      <c r="S674" s="2" t="s">
        <v>167</v>
      </c>
      <c r="T674" s="2" t="s">
        <v>167</v>
      </c>
    </row>
    <row r="675" spans="1:20" x14ac:dyDescent="0.25">
      <c r="A675" s="9" t="str">
        <f t="shared" si="52"/>
        <v>7</v>
      </c>
      <c r="B675" s="9" t="str">
        <f t="shared" si="53"/>
        <v>7</v>
      </c>
      <c r="C675" s="9" t="str">
        <f t="shared" si="54"/>
        <v>7</v>
      </c>
      <c r="D675" s="9" t="str">
        <f t="shared" si="55"/>
        <v>7</v>
      </c>
      <c r="E675" s="2" t="s">
        <v>167</v>
      </c>
      <c r="F675" s="2" t="s">
        <v>167</v>
      </c>
      <c r="G675" s="2" t="s">
        <v>167</v>
      </c>
      <c r="H675" s="2" t="s">
        <v>167</v>
      </c>
      <c r="I675" s="2" t="s">
        <v>167</v>
      </c>
      <c r="J675" s="2" t="s">
        <v>167</v>
      </c>
      <c r="K675" s="2" t="s">
        <v>167</v>
      </c>
      <c r="L675" s="2" t="s">
        <v>167</v>
      </c>
      <c r="M675" s="2" t="s">
        <v>167</v>
      </c>
      <c r="N675" s="2" t="s">
        <v>167</v>
      </c>
      <c r="O675" s="2" t="s">
        <v>167</v>
      </c>
      <c r="P675" s="2" t="s">
        <v>167</v>
      </c>
      <c r="Q675" s="2" t="s">
        <v>167</v>
      </c>
      <c r="R675" s="2" t="s">
        <v>167</v>
      </c>
      <c r="S675" s="2" t="s">
        <v>167</v>
      </c>
      <c r="T675" s="2" t="s">
        <v>167</v>
      </c>
    </row>
    <row r="676" spans="1:20" x14ac:dyDescent="0.25">
      <c r="A676" s="9" t="str">
        <f t="shared" si="52"/>
        <v>7</v>
      </c>
      <c r="B676" s="9" t="str">
        <f t="shared" si="53"/>
        <v>7</v>
      </c>
      <c r="C676" s="9" t="str">
        <f t="shared" si="54"/>
        <v>7</v>
      </c>
      <c r="D676" s="9" t="str">
        <f t="shared" si="55"/>
        <v>7</v>
      </c>
      <c r="E676" s="2" t="s">
        <v>167</v>
      </c>
      <c r="F676" s="2" t="s">
        <v>167</v>
      </c>
      <c r="G676" s="2" t="s">
        <v>167</v>
      </c>
      <c r="H676" s="2" t="s">
        <v>167</v>
      </c>
      <c r="I676" s="2" t="s">
        <v>167</v>
      </c>
      <c r="J676" s="2" t="s">
        <v>167</v>
      </c>
      <c r="K676" s="2" t="s">
        <v>167</v>
      </c>
      <c r="L676" s="2" t="s">
        <v>167</v>
      </c>
      <c r="M676" s="2" t="s">
        <v>167</v>
      </c>
      <c r="N676" s="2" t="s">
        <v>167</v>
      </c>
      <c r="O676" s="2" t="s">
        <v>167</v>
      </c>
      <c r="P676" s="2" t="s">
        <v>167</v>
      </c>
      <c r="Q676" s="2" t="s">
        <v>167</v>
      </c>
      <c r="R676" s="2" t="s">
        <v>167</v>
      </c>
      <c r="S676" s="2" t="s">
        <v>167</v>
      </c>
      <c r="T676" s="2" t="s">
        <v>167</v>
      </c>
    </row>
    <row r="677" spans="1:20" x14ac:dyDescent="0.25">
      <c r="A677" s="9" t="str">
        <f t="shared" si="52"/>
        <v>7</v>
      </c>
      <c r="B677" s="9" t="str">
        <f t="shared" si="53"/>
        <v>7</v>
      </c>
      <c r="C677" s="9" t="str">
        <f t="shared" si="54"/>
        <v>7</v>
      </c>
      <c r="D677" s="9" t="str">
        <f t="shared" si="55"/>
        <v>7</v>
      </c>
      <c r="E677" s="2" t="s">
        <v>167</v>
      </c>
      <c r="F677" s="2" t="s">
        <v>167</v>
      </c>
      <c r="G677" s="2" t="s">
        <v>167</v>
      </c>
      <c r="H677" s="2" t="s">
        <v>167</v>
      </c>
      <c r="I677" s="2" t="s">
        <v>167</v>
      </c>
      <c r="J677" s="2" t="s">
        <v>167</v>
      </c>
      <c r="K677" s="2" t="s">
        <v>167</v>
      </c>
      <c r="L677" s="2" t="s">
        <v>167</v>
      </c>
      <c r="M677" s="2" t="s">
        <v>167</v>
      </c>
      <c r="N677" s="2" t="s">
        <v>167</v>
      </c>
      <c r="O677" s="2" t="s">
        <v>167</v>
      </c>
      <c r="P677" s="2" t="s">
        <v>167</v>
      </c>
      <c r="Q677" s="2" t="s">
        <v>167</v>
      </c>
      <c r="R677" s="2" t="s">
        <v>167</v>
      </c>
      <c r="S677" s="2" t="s">
        <v>167</v>
      </c>
      <c r="T677" s="2" t="s">
        <v>167</v>
      </c>
    </row>
    <row r="678" spans="1:20" x14ac:dyDescent="0.25">
      <c r="A678" s="9" t="str">
        <f t="shared" si="52"/>
        <v>7</v>
      </c>
      <c r="B678" s="9" t="str">
        <f t="shared" si="53"/>
        <v>7</v>
      </c>
      <c r="C678" s="9" t="str">
        <f t="shared" si="54"/>
        <v>7</v>
      </c>
      <c r="D678" s="9" t="str">
        <f t="shared" si="55"/>
        <v>7</v>
      </c>
      <c r="E678" s="2" t="s">
        <v>167</v>
      </c>
      <c r="F678" s="2" t="s">
        <v>167</v>
      </c>
      <c r="G678" s="2" t="s">
        <v>167</v>
      </c>
      <c r="H678" s="2" t="s">
        <v>167</v>
      </c>
      <c r="I678" s="2" t="s">
        <v>167</v>
      </c>
      <c r="J678" s="2" t="s">
        <v>167</v>
      </c>
      <c r="K678" s="2" t="s">
        <v>167</v>
      </c>
      <c r="L678" s="2" t="s">
        <v>167</v>
      </c>
      <c r="M678" s="2" t="s">
        <v>167</v>
      </c>
      <c r="N678" s="2" t="s">
        <v>167</v>
      </c>
      <c r="O678" s="2" t="s">
        <v>167</v>
      </c>
      <c r="P678" s="2" t="s">
        <v>167</v>
      </c>
      <c r="Q678" s="2" t="s">
        <v>167</v>
      </c>
      <c r="R678" s="2" t="s">
        <v>167</v>
      </c>
      <c r="S678" s="2" t="s">
        <v>167</v>
      </c>
      <c r="T678" s="2" t="s">
        <v>167</v>
      </c>
    </row>
    <row r="679" spans="1:20" x14ac:dyDescent="0.25">
      <c r="A679" s="9" t="str">
        <f t="shared" si="52"/>
        <v>7</v>
      </c>
      <c r="B679" s="9" t="str">
        <f t="shared" si="53"/>
        <v>7</v>
      </c>
      <c r="C679" s="9" t="str">
        <f t="shared" si="54"/>
        <v>7</v>
      </c>
      <c r="D679" s="9" t="str">
        <f t="shared" si="55"/>
        <v>7</v>
      </c>
      <c r="E679" s="2" t="s">
        <v>167</v>
      </c>
      <c r="F679" s="2" t="s">
        <v>167</v>
      </c>
      <c r="G679" s="2" t="s">
        <v>167</v>
      </c>
      <c r="H679" s="2" t="s">
        <v>167</v>
      </c>
      <c r="I679" s="2" t="s">
        <v>167</v>
      </c>
      <c r="J679" s="2" t="s">
        <v>167</v>
      </c>
      <c r="K679" s="2" t="s">
        <v>167</v>
      </c>
      <c r="L679" s="2" t="s">
        <v>167</v>
      </c>
      <c r="M679" s="2" t="s">
        <v>167</v>
      </c>
      <c r="N679" s="2" t="s">
        <v>167</v>
      </c>
      <c r="O679" s="2" t="s">
        <v>167</v>
      </c>
      <c r="P679" s="2" t="s">
        <v>167</v>
      </c>
      <c r="Q679" s="2" t="s">
        <v>167</v>
      </c>
      <c r="R679" s="2" t="s">
        <v>167</v>
      </c>
      <c r="S679" s="2" t="s">
        <v>167</v>
      </c>
      <c r="T679" s="2" t="s">
        <v>167</v>
      </c>
    </row>
    <row r="680" spans="1:20" x14ac:dyDescent="0.25">
      <c r="A680" s="9" t="str">
        <f t="shared" si="52"/>
        <v>7</v>
      </c>
      <c r="B680" s="9" t="str">
        <f t="shared" si="53"/>
        <v>7</v>
      </c>
      <c r="C680" s="9" t="str">
        <f t="shared" si="54"/>
        <v>7</v>
      </c>
      <c r="D680" s="9" t="str">
        <f t="shared" si="55"/>
        <v>7</v>
      </c>
      <c r="E680" s="2" t="s">
        <v>167</v>
      </c>
      <c r="F680" s="2" t="s">
        <v>167</v>
      </c>
      <c r="G680" s="2" t="s">
        <v>167</v>
      </c>
      <c r="H680" s="2" t="s">
        <v>167</v>
      </c>
      <c r="I680" s="2" t="s">
        <v>167</v>
      </c>
      <c r="J680" s="2" t="s">
        <v>167</v>
      </c>
      <c r="K680" s="2" t="s">
        <v>167</v>
      </c>
      <c r="L680" s="2" t="s">
        <v>167</v>
      </c>
      <c r="M680" s="2" t="s">
        <v>167</v>
      </c>
      <c r="N680" s="2" t="s">
        <v>167</v>
      </c>
      <c r="O680" s="2" t="s">
        <v>167</v>
      </c>
      <c r="P680" s="2" t="s">
        <v>167</v>
      </c>
      <c r="Q680" s="2" t="s">
        <v>167</v>
      </c>
      <c r="R680" s="2" t="s">
        <v>167</v>
      </c>
      <c r="S680" s="2" t="s">
        <v>167</v>
      </c>
      <c r="T680" s="2" t="s">
        <v>167</v>
      </c>
    </row>
    <row r="681" spans="1:20" x14ac:dyDescent="0.25">
      <c r="A681" s="9" t="str">
        <f t="shared" si="52"/>
        <v>7</v>
      </c>
      <c r="B681" s="9" t="str">
        <f t="shared" si="53"/>
        <v>7</v>
      </c>
      <c r="C681" s="9" t="str">
        <f t="shared" si="54"/>
        <v>7</v>
      </c>
      <c r="D681" s="9" t="str">
        <f t="shared" si="55"/>
        <v>7</v>
      </c>
      <c r="E681" s="2" t="s">
        <v>167</v>
      </c>
      <c r="F681" s="2" t="s">
        <v>167</v>
      </c>
      <c r="G681" s="2" t="s">
        <v>167</v>
      </c>
      <c r="H681" s="2" t="s">
        <v>167</v>
      </c>
      <c r="I681" s="2" t="s">
        <v>167</v>
      </c>
      <c r="J681" s="2" t="s">
        <v>167</v>
      </c>
      <c r="K681" s="2" t="s">
        <v>167</v>
      </c>
      <c r="L681" s="2" t="s">
        <v>167</v>
      </c>
      <c r="M681" s="2" t="s">
        <v>167</v>
      </c>
      <c r="N681" s="2" t="s">
        <v>167</v>
      </c>
      <c r="O681" s="2" t="s">
        <v>167</v>
      </c>
      <c r="P681" s="2" t="s">
        <v>167</v>
      </c>
      <c r="Q681" s="2" t="s">
        <v>167</v>
      </c>
      <c r="R681" s="2" t="s">
        <v>167</v>
      </c>
      <c r="S681" s="2" t="s">
        <v>167</v>
      </c>
      <c r="T681" s="2" t="s">
        <v>167</v>
      </c>
    </row>
    <row r="682" spans="1:20" x14ac:dyDescent="0.25">
      <c r="A682" s="9" t="str">
        <f t="shared" si="52"/>
        <v>7</v>
      </c>
      <c r="B682" s="9" t="str">
        <f t="shared" si="53"/>
        <v>7</v>
      </c>
      <c r="C682" s="9" t="str">
        <f t="shared" si="54"/>
        <v>7</v>
      </c>
      <c r="D682" s="9" t="str">
        <f t="shared" si="55"/>
        <v>7</v>
      </c>
      <c r="E682" s="2" t="s">
        <v>167</v>
      </c>
      <c r="F682" s="2" t="s">
        <v>167</v>
      </c>
      <c r="G682" s="2" t="s">
        <v>167</v>
      </c>
      <c r="H682" s="2" t="s">
        <v>167</v>
      </c>
      <c r="I682" s="2" t="s">
        <v>167</v>
      </c>
      <c r="J682" s="2" t="s">
        <v>167</v>
      </c>
      <c r="K682" s="2" t="s">
        <v>167</v>
      </c>
      <c r="L682" s="2" t="s">
        <v>167</v>
      </c>
      <c r="M682" s="2" t="s">
        <v>167</v>
      </c>
      <c r="N682" s="2" t="s">
        <v>167</v>
      </c>
      <c r="O682" s="2" t="s">
        <v>167</v>
      </c>
      <c r="P682" s="2" t="s">
        <v>167</v>
      </c>
      <c r="Q682" s="2" t="s">
        <v>167</v>
      </c>
      <c r="R682" s="2" t="s">
        <v>167</v>
      </c>
      <c r="S682" s="2" t="s">
        <v>167</v>
      </c>
      <c r="T682" s="2" t="s">
        <v>167</v>
      </c>
    </row>
    <row r="683" spans="1:20" x14ac:dyDescent="0.25">
      <c r="A683" s="9" t="str">
        <f t="shared" si="52"/>
        <v>7</v>
      </c>
      <c r="B683" s="9" t="str">
        <f t="shared" si="53"/>
        <v>7</v>
      </c>
      <c r="C683" s="9" t="str">
        <f t="shared" si="54"/>
        <v>7</v>
      </c>
      <c r="D683" s="9" t="str">
        <f t="shared" si="55"/>
        <v>7</v>
      </c>
      <c r="E683" s="2" t="s">
        <v>167</v>
      </c>
      <c r="F683" s="2" t="s">
        <v>167</v>
      </c>
      <c r="G683" s="2" t="s">
        <v>167</v>
      </c>
      <c r="H683" s="2" t="s">
        <v>167</v>
      </c>
      <c r="I683" s="2" t="s">
        <v>167</v>
      </c>
      <c r="J683" s="2" t="s">
        <v>167</v>
      </c>
      <c r="K683" s="2" t="s">
        <v>167</v>
      </c>
      <c r="L683" s="2" t="s">
        <v>167</v>
      </c>
      <c r="M683" s="2" t="s">
        <v>167</v>
      </c>
      <c r="N683" s="2" t="s">
        <v>167</v>
      </c>
      <c r="O683" s="2" t="s">
        <v>167</v>
      </c>
      <c r="P683" s="2" t="s">
        <v>167</v>
      </c>
      <c r="Q683" s="2" t="s">
        <v>167</v>
      </c>
      <c r="R683" s="2" t="s">
        <v>167</v>
      </c>
      <c r="S683" s="2" t="s">
        <v>167</v>
      </c>
      <c r="T683" s="2" t="s">
        <v>167</v>
      </c>
    </row>
    <row r="684" spans="1:20" x14ac:dyDescent="0.25">
      <c r="A684" s="9" t="str">
        <f t="shared" si="52"/>
        <v>7</v>
      </c>
      <c r="B684" s="9" t="str">
        <f t="shared" si="53"/>
        <v>7</v>
      </c>
      <c r="C684" s="9" t="str">
        <f t="shared" si="54"/>
        <v>7</v>
      </c>
      <c r="D684" s="9" t="str">
        <f t="shared" si="55"/>
        <v>7</v>
      </c>
      <c r="E684" s="2" t="s">
        <v>167</v>
      </c>
      <c r="F684" s="2" t="s">
        <v>167</v>
      </c>
      <c r="G684" s="2" t="s">
        <v>167</v>
      </c>
      <c r="H684" s="2" t="s">
        <v>167</v>
      </c>
      <c r="I684" s="2" t="s">
        <v>167</v>
      </c>
      <c r="J684" s="2" t="s">
        <v>167</v>
      </c>
      <c r="K684" s="2" t="s">
        <v>167</v>
      </c>
      <c r="L684" s="2" t="s">
        <v>167</v>
      </c>
      <c r="M684" s="2" t="s">
        <v>167</v>
      </c>
      <c r="N684" s="2" t="s">
        <v>167</v>
      </c>
      <c r="O684" s="2" t="s">
        <v>167</v>
      </c>
      <c r="P684" s="2" t="s">
        <v>167</v>
      </c>
      <c r="Q684" s="2" t="s">
        <v>167</v>
      </c>
      <c r="R684" s="2" t="s">
        <v>167</v>
      </c>
      <c r="S684" s="2" t="s">
        <v>167</v>
      </c>
      <c r="T684" s="2" t="s">
        <v>167</v>
      </c>
    </row>
    <row r="685" spans="1:20" x14ac:dyDescent="0.25">
      <c r="A685" s="9" t="str">
        <f t="shared" si="52"/>
        <v>7</v>
      </c>
      <c r="B685" s="9" t="str">
        <f t="shared" si="53"/>
        <v>7</v>
      </c>
      <c r="C685" s="9" t="str">
        <f t="shared" si="54"/>
        <v>7</v>
      </c>
      <c r="D685" s="9" t="str">
        <f t="shared" si="55"/>
        <v>7</v>
      </c>
      <c r="E685" s="2" t="s">
        <v>167</v>
      </c>
      <c r="F685" s="2" t="s">
        <v>167</v>
      </c>
      <c r="G685" s="2" t="s">
        <v>167</v>
      </c>
      <c r="H685" s="2" t="s">
        <v>167</v>
      </c>
      <c r="I685" s="2" t="s">
        <v>167</v>
      </c>
      <c r="J685" s="2" t="s">
        <v>167</v>
      </c>
      <c r="K685" s="2" t="s">
        <v>167</v>
      </c>
      <c r="L685" s="2" t="s">
        <v>167</v>
      </c>
      <c r="M685" s="2" t="s">
        <v>167</v>
      </c>
      <c r="N685" s="2" t="s">
        <v>167</v>
      </c>
      <c r="O685" s="2" t="s">
        <v>167</v>
      </c>
      <c r="P685" s="2" t="s">
        <v>167</v>
      </c>
      <c r="Q685" s="2" t="s">
        <v>167</v>
      </c>
      <c r="R685" s="2" t="s">
        <v>167</v>
      </c>
      <c r="S685" s="2" t="s">
        <v>167</v>
      </c>
      <c r="T685" s="2" t="s">
        <v>167</v>
      </c>
    </row>
    <row r="686" spans="1:20" x14ac:dyDescent="0.25">
      <c r="A686" s="9" t="str">
        <f t="shared" si="52"/>
        <v>7</v>
      </c>
      <c r="B686" s="9" t="str">
        <f t="shared" si="53"/>
        <v>7</v>
      </c>
      <c r="C686" s="9" t="str">
        <f t="shared" si="54"/>
        <v>7</v>
      </c>
      <c r="D686" s="9" t="str">
        <f t="shared" si="55"/>
        <v>7</v>
      </c>
      <c r="E686" s="2" t="s">
        <v>167</v>
      </c>
      <c r="F686" s="2" t="s">
        <v>167</v>
      </c>
      <c r="G686" s="2" t="s">
        <v>167</v>
      </c>
      <c r="H686" s="2" t="s">
        <v>167</v>
      </c>
      <c r="I686" s="2" t="s">
        <v>167</v>
      </c>
      <c r="J686" s="2" t="s">
        <v>167</v>
      </c>
      <c r="K686" s="2" t="s">
        <v>167</v>
      </c>
      <c r="L686" s="2" t="s">
        <v>167</v>
      </c>
      <c r="M686" s="2" t="s">
        <v>167</v>
      </c>
      <c r="N686" s="2" t="s">
        <v>167</v>
      </c>
      <c r="O686" s="2" t="s">
        <v>167</v>
      </c>
      <c r="P686" s="2" t="s">
        <v>167</v>
      </c>
      <c r="Q686" s="2" t="s">
        <v>167</v>
      </c>
      <c r="R686" s="2" t="s">
        <v>167</v>
      </c>
      <c r="S686" s="2" t="s">
        <v>167</v>
      </c>
      <c r="T686" s="2" t="s">
        <v>167</v>
      </c>
    </row>
    <row r="687" spans="1:20" x14ac:dyDescent="0.25">
      <c r="A687" s="9" t="str">
        <f t="shared" si="52"/>
        <v>7</v>
      </c>
      <c r="B687" s="9" t="str">
        <f t="shared" si="53"/>
        <v>7</v>
      </c>
      <c r="C687" s="9" t="str">
        <f t="shared" si="54"/>
        <v>7</v>
      </c>
      <c r="D687" s="9" t="str">
        <f t="shared" si="55"/>
        <v>7</v>
      </c>
      <c r="E687" s="2" t="s">
        <v>167</v>
      </c>
      <c r="F687" s="2" t="s">
        <v>167</v>
      </c>
      <c r="G687" s="2" t="s">
        <v>167</v>
      </c>
      <c r="H687" s="2" t="s">
        <v>167</v>
      </c>
      <c r="I687" s="2" t="s">
        <v>167</v>
      </c>
      <c r="J687" s="2" t="s">
        <v>167</v>
      </c>
      <c r="K687" s="2" t="s">
        <v>167</v>
      </c>
      <c r="L687" s="2" t="s">
        <v>167</v>
      </c>
      <c r="M687" s="2" t="s">
        <v>167</v>
      </c>
      <c r="N687" s="2" t="s">
        <v>167</v>
      </c>
      <c r="O687" s="2" t="s">
        <v>167</v>
      </c>
      <c r="P687" s="2" t="s">
        <v>167</v>
      </c>
      <c r="Q687" s="2" t="s">
        <v>167</v>
      </c>
      <c r="R687" s="2" t="s">
        <v>167</v>
      </c>
      <c r="S687" s="2" t="s">
        <v>167</v>
      </c>
      <c r="T687" s="2" t="s">
        <v>167</v>
      </c>
    </row>
    <row r="688" spans="1:20" x14ac:dyDescent="0.25">
      <c r="A688" s="9" t="str">
        <f t="shared" si="52"/>
        <v>7</v>
      </c>
      <c r="B688" s="9" t="str">
        <f t="shared" si="53"/>
        <v>7</v>
      </c>
      <c r="C688" s="9" t="str">
        <f t="shared" si="54"/>
        <v>7</v>
      </c>
      <c r="D688" s="9" t="str">
        <f t="shared" si="55"/>
        <v>7</v>
      </c>
      <c r="E688" s="2" t="s">
        <v>167</v>
      </c>
      <c r="F688" s="2" t="s">
        <v>167</v>
      </c>
      <c r="G688" s="2" t="s">
        <v>167</v>
      </c>
      <c r="H688" s="2" t="s">
        <v>167</v>
      </c>
      <c r="I688" s="2" t="s">
        <v>167</v>
      </c>
      <c r="J688" s="2" t="s">
        <v>167</v>
      </c>
      <c r="K688" s="2" t="s">
        <v>167</v>
      </c>
      <c r="L688" s="2" t="s">
        <v>167</v>
      </c>
      <c r="M688" s="2" t="s">
        <v>167</v>
      </c>
      <c r="N688" s="2" t="s">
        <v>167</v>
      </c>
      <c r="O688" s="2" t="s">
        <v>167</v>
      </c>
      <c r="P688" s="2" t="s">
        <v>167</v>
      </c>
      <c r="Q688" s="2" t="s">
        <v>167</v>
      </c>
      <c r="R688" s="2" t="s">
        <v>167</v>
      </c>
      <c r="S688" s="2" t="s">
        <v>167</v>
      </c>
      <c r="T688" s="2" t="s">
        <v>167</v>
      </c>
    </row>
    <row r="689" spans="1:20" x14ac:dyDescent="0.25">
      <c r="A689" s="9" t="str">
        <f t="shared" si="52"/>
        <v>7</v>
      </c>
      <c r="B689" s="9" t="str">
        <f t="shared" si="53"/>
        <v>7</v>
      </c>
      <c r="C689" s="9" t="str">
        <f t="shared" si="54"/>
        <v>7</v>
      </c>
      <c r="D689" s="9" t="str">
        <f t="shared" si="55"/>
        <v>7</v>
      </c>
      <c r="E689" s="2" t="s">
        <v>167</v>
      </c>
      <c r="F689" s="2" t="s">
        <v>167</v>
      </c>
      <c r="G689" s="2" t="s">
        <v>167</v>
      </c>
      <c r="H689" s="2" t="s">
        <v>167</v>
      </c>
      <c r="I689" s="2" t="s">
        <v>167</v>
      </c>
      <c r="J689" s="2" t="s">
        <v>167</v>
      </c>
      <c r="K689" s="2" t="s">
        <v>167</v>
      </c>
      <c r="L689" s="2" t="s">
        <v>167</v>
      </c>
      <c r="M689" s="2" t="s">
        <v>167</v>
      </c>
      <c r="N689" s="2" t="s">
        <v>167</v>
      </c>
      <c r="O689" s="2" t="s">
        <v>167</v>
      </c>
      <c r="P689" s="2" t="s">
        <v>167</v>
      </c>
      <c r="Q689" s="2" t="s">
        <v>167</v>
      </c>
      <c r="R689" s="2" t="s">
        <v>167</v>
      </c>
      <c r="S689" s="2" t="s">
        <v>167</v>
      </c>
      <c r="T689" s="2" t="s">
        <v>167</v>
      </c>
    </row>
    <row r="690" spans="1:20" x14ac:dyDescent="0.25">
      <c r="A690" s="9" t="str">
        <f t="shared" si="52"/>
        <v>7</v>
      </c>
      <c r="B690" s="9" t="str">
        <f t="shared" si="53"/>
        <v>7</v>
      </c>
      <c r="C690" s="9" t="str">
        <f t="shared" si="54"/>
        <v>7</v>
      </c>
      <c r="D690" s="9" t="str">
        <f t="shared" si="55"/>
        <v>7</v>
      </c>
      <c r="E690" s="2" t="s">
        <v>167</v>
      </c>
      <c r="F690" s="2" t="s">
        <v>167</v>
      </c>
      <c r="G690" s="2" t="s">
        <v>167</v>
      </c>
      <c r="H690" s="2" t="s">
        <v>167</v>
      </c>
      <c r="I690" s="2" t="s">
        <v>167</v>
      </c>
      <c r="J690" s="2" t="s">
        <v>167</v>
      </c>
      <c r="K690" s="2" t="s">
        <v>167</v>
      </c>
      <c r="L690" s="2" t="s">
        <v>167</v>
      </c>
      <c r="M690" s="2" t="s">
        <v>167</v>
      </c>
      <c r="N690" s="2" t="s">
        <v>167</v>
      </c>
      <c r="O690" s="2" t="s">
        <v>167</v>
      </c>
      <c r="P690" s="2" t="s">
        <v>167</v>
      </c>
      <c r="Q690" s="2" t="s">
        <v>167</v>
      </c>
      <c r="R690" s="2" t="s">
        <v>167</v>
      </c>
      <c r="S690" s="2" t="s">
        <v>167</v>
      </c>
      <c r="T690" s="2" t="s">
        <v>167</v>
      </c>
    </row>
    <row r="691" spans="1:20" x14ac:dyDescent="0.25">
      <c r="A691" s="9" t="str">
        <f t="shared" si="52"/>
        <v>7</v>
      </c>
      <c r="B691" s="9" t="str">
        <f t="shared" si="53"/>
        <v>7</v>
      </c>
      <c r="C691" s="9" t="str">
        <f t="shared" si="54"/>
        <v>7</v>
      </c>
      <c r="D691" s="9" t="str">
        <f t="shared" si="55"/>
        <v>7</v>
      </c>
      <c r="E691" s="2" t="s">
        <v>167</v>
      </c>
      <c r="F691" s="2" t="s">
        <v>167</v>
      </c>
      <c r="G691" s="2" t="s">
        <v>167</v>
      </c>
      <c r="H691" s="2" t="s">
        <v>167</v>
      </c>
      <c r="I691" s="2" t="s">
        <v>167</v>
      </c>
      <c r="J691" s="2" t="s">
        <v>167</v>
      </c>
      <c r="K691" s="2" t="s">
        <v>167</v>
      </c>
      <c r="L691" s="2" t="s">
        <v>167</v>
      </c>
      <c r="M691" s="2" t="s">
        <v>167</v>
      </c>
      <c r="N691" s="2" t="s">
        <v>167</v>
      </c>
      <c r="O691" s="2" t="s">
        <v>167</v>
      </c>
      <c r="P691" s="2" t="s">
        <v>167</v>
      </c>
      <c r="Q691" s="2" t="s">
        <v>167</v>
      </c>
      <c r="R691" s="2" t="s">
        <v>167</v>
      </c>
      <c r="S691" s="2" t="s">
        <v>167</v>
      </c>
      <c r="T691" s="2" t="s">
        <v>167</v>
      </c>
    </row>
    <row r="692" spans="1:20" x14ac:dyDescent="0.25">
      <c r="A692" s="9" t="str">
        <f t="shared" si="52"/>
        <v>7</v>
      </c>
      <c r="B692" s="9" t="str">
        <f t="shared" si="53"/>
        <v>7</v>
      </c>
      <c r="C692" s="9" t="str">
        <f t="shared" si="54"/>
        <v>7</v>
      </c>
      <c r="D692" s="9" t="str">
        <f t="shared" si="55"/>
        <v>7</v>
      </c>
      <c r="E692" s="2" t="s">
        <v>167</v>
      </c>
      <c r="F692" s="2" t="s">
        <v>167</v>
      </c>
      <c r="G692" s="2" t="s">
        <v>167</v>
      </c>
      <c r="H692" s="2" t="s">
        <v>167</v>
      </c>
      <c r="I692" s="2" t="s">
        <v>167</v>
      </c>
      <c r="J692" s="2" t="s">
        <v>167</v>
      </c>
      <c r="K692" s="2" t="s">
        <v>167</v>
      </c>
      <c r="L692" s="2" t="s">
        <v>167</v>
      </c>
      <c r="M692" s="2" t="s">
        <v>167</v>
      </c>
      <c r="N692" s="2" t="s">
        <v>167</v>
      </c>
      <c r="O692" s="2" t="s">
        <v>167</v>
      </c>
      <c r="P692" s="2" t="s">
        <v>167</v>
      </c>
      <c r="Q692" s="2" t="s">
        <v>167</v>
      </c>
      <c r="R692" s="2" t="s">
        <v>167</v>
      </c>
      <c r="S692" s="2" t="s">
        <v>167</v>
      </c>
      <c r="T692" s="2" t="s">
        <v>167</v>
      </c>
    </row>
    <row r="693" spans="1:20" x14ac:dyDescent="0.25">
      <c r="A693" s="9" t="str">
        <f t="shared" si="52"/>
        <v>7</v>
      </c>
      <c r="B693" s="9" t="str">
        <f t="shared" si="53"/>
        <v>7</v>
      </c>
      <c r="C693" s="9" t="str">
        <f t="shared" si="54"/>
        <v>7</v>
      </c>
      <c r="D693" s="9" t="str">
        <f t="shared" si="55"/>
        <v>7</v>
      </c>
      <c r="E693" s="2" t="s">
        <v>167</v>
      </c>
      <c r="F693" s="2" t="s">
        <v>167</v>
      </c>
      <c r="G693" s="2" t="s">
        <v>167</v>
      </c>
      <c r="H693" s="2" t="s">
        <v>167</v>
      </c>
      <c r="I693" s="2" t="s">
        <v>167</v>
      </c>
      <c r="J693" s="2" t="s">
        <v>167</v>
      </c>
      <c r="K693" s="2" t="s">
        <v>167</v>
      </c>
      <c r="L693" s="2" t="s">
        <v>167</v>
      </c>
      <c r="M693" s="2" t="s">
        <v>167</v>
      </c>
      <c r="N693" s="2" t="s">
        <v>167</v>
      </c>
      <c r="O693" s="2" t="s">
        <v>167</v>
      </c>
      <c r="P693" s="2" t="s">
        <v>167</v>
      </c>
      <c r="Q693" s="2" t="s">
        <v>167</v>
      </c>
      <c r="R693" s="2" t="s">
        <v>167</v>
      </c>
      <c r="S693" s="2" t="s">
        <v>167</v>
      </c>
      <c r="T693" s="2" t="s">
        <v>167</v>
      </c>
    </row>
    <row r="694" spans="1:20" x14ac:dyDescent="0.25">
      <c r="A694" s="9" t="str">
        <f t="shared" si="52"/>
        <v>7</v>
      </c>
      <c r="B694" s="9" t="str">
        <f t="shared" si="53"/>
        <v>7</v>
      </c>
      <c r="C694" s="9" t="str">
        <f t="shared" si="54"/>
        <v>7</v>
      </c>
      <c r="D694" s="9" t="str">
        <f t="shared" si="55"/>
        <v>7</v>
      </c>
      <c r="E694" s="2" t="s">
        <v>167</v>
      </c>
      <c r="F694" s="2" t="s">
        <v>167</v>
      </c>
      <c r="G694" s="2" t="s">
        <v>167</v>
      </c>
      <c r="H694" s="2" t="s">
        <v>167</v>
      </c>
      <c r="I694" s="2" t="s">
        <v>167</v>
      </c>
      <c r="J694" s="2" t="s">
        <v>167</v>
      </c>
      <c r="K694" s="2" t="s">
        <v>167</v>
      </c>
      <c r="L694" s="2" t="s">
        <v>167</v>
      </c>
      <c r="M694" s="2" t="s">
        <v>167</v>
      </c>
      <c r="N694" s="2" t="s">
        <v>167</v>
      </c>
      <c r="O694" s="2" t="s">
        <v>167</v>
      </c>
      <c r="P694" s="2" t="s">
        <v>167</v>
      </c>
      <c r="Q694" s="2" t="s">
        <v>167</v>
      </c>
      <c r="R694" s="2" t="s">
        <v>167</v>
      </c>
      <c r="S694" s="2" t="s">
        <v>167</v>
      </c>
      <c r="T694" s="2" t="s">
        <v>167</v>
      </c>
    </row>
    <row r="695" spans="1:20" x14ac:dyDescent="0.25">
      <c r="A695" s="9" t="str">
        <f t="shared" si="52"/>
        <v>7</v>
      </c>
      <c r="B695" s="9" t="str">
        <f t="shared" si="53"/>
        <v>7</v>
      </c>
      <c r="C695" s="9" t="str">
        <f t="shared" si="54"/>
        <v>7</v>
      </c>
      <c r="D695" s="9" t="str">
        <f t="shared" si="55"/>
        <v>7</v>
      </c>
      <c r="E695" s="2" t="s">
        <v>167</v>
      </c>
      <c r="F695" s="2" t="s">
        <v>167</v>
      </c>
      <c r="G695" s="2" t="s">
        <v>167</v>
      </c>
      <c r="H695" s="2" t="s">
        <v>167</v>
      </c>
      <c r="I695" s="2" t="s">
        <v>167</v>
      </c>
      <c r="J695" s="2" t="s">
        <v>167</v>
      </c>
      <c r="K695" s="2" t="s">
        <v>167</v>
      </c>
      <c r="L695" s="2" t="s">
        <v>167</v>
      </c>
      <c r="M695" s="2" t="s">
        <v>167</v>
      </c>
      <c r="N695" s="2" t="s">
        <v>167</v>
      </c>
      <c r="O695" s="2" t="s">
        <v>167</v>
      </c>
      <c r="P695" s="2" t="s">
        <v>167</v>
      </c>
      <c r="Q695" s="2" t="s">
        <v>167</v>
      </c>
      <c r="R695" s="2" t="s">
        <v>167</v>
      </c>
      <c r="S695" s="2" t="s">
        <v>167</v>
      </c>
      <c r="T695" s="2" t="s">
        <v>167</v>
      </c>
    </row>
    <row r="696" spans="1:20" x14ac:dyDescent="0.25">
      <c r="A696" s="9" t="str">
        <f t="shared" si="52"/>
        <v>7</v>
      </c>
      <c r="B696" s="9" t="str">
        <f t="shared" si="53"/>
        <v>7</v>
      </c>
      <c r="C696" s="9" t="str">
        <f t="shared" si="54"/>
        <v>7</v>
      </c>
      <c r="D696" s="9" t="str">
        <f t="shared" si="55"/>
        <v>7</v>
      </c>
      <c r="E696" s="2" t="s">
        <v>167</v>
      </c>
      <c r="F696" s="2" t="s">
        <v>167</v>
      </c>
      <c r="G696" s="2" t="s">
        <v>167</v>
      </c>
      <c r="H696" s="2" t="s">
        <v>167</v>
      </c>
      <c r="I696" s="2" t="s">
        <v>167</v>
      </c>
      <c r="J696" s="2" t="s">
        <v>167</v>
      </c>
      <c r="K696" s="2" t="s">
        <v>167</v>
      </c>
      <c r="L696" s="2" t="s">
        <v>167</v>
      </c>
      <c r="M696" s="2" t="s">
        <v>167</v>
      </c>
      <c r="N696" s="2" t="s">
        <v>167</v>
      </c>
      <c r="O696" s="2" t="s">
        <v>167</v>
      </c>
      <c r="P696" s="2" t="s">
        <v>167</v>
      </c>
      <c r="Q696" s="2" t="s">
        <v>167</v>
      </c>
      <c r="R696" s="2" t="s">
        <v>167</v>
      </c>
      <c r="S696" s="2" t="s">
        <v>167</v>
      </c>
      <c r="T696" s="2" t="s">
        <v>167</v>
      </c>
    </row>
    <row r="697" spans="1:20" x14ac:dyDescent="0.25">
      <c r="A697" s="9" t="str">
        <f t="shared" si="52"/>
        <v>7</v>
      </c>
      <c r="B697" s="9" t="str">
        <f t="shared" si="53"/>
        <v>7</v>
      </c>
      <c r="C697" s="9" t="str">
        <f t="shared" si="54"/>
        <v>7</v>
      </c>
      <c r="D697" s="9" t="str">
        <f t="shared" si="55"/>
        <v>7</v>
      </c>
      <c r="E697" s="2" t="s">
        <v>167</v>
      </c>
      <c r="F697" s="2" t="s">
        <v>167</v>
      </c>
      <c r="G697" s="2" t="s">
        <v>167</v>
      </c>
      <c r="H697" s="2" t="s">
        <v>167</v>
      </c>
      <c r="I697" s="2" t="s">
        <v>167</v>
      </c>
      <c r="J697" s="2" t="s">
        <v>167</v>
      </c>
      <c r="K697" s="2" t="s">
        <v>167</v>
      </c>
      <c r="L697" s="2" t="s">
        <v>167</v>
      </c>
      <c r="M697" s="2" t="s">
        <v>167</v>
      </c>
      <c r="N697" s="2" t="s">
        <v>167</v>
      </c>
      <c r="O697" s="2" t="s">
        <v>167</v>
      </c>
      <c r="P697" s="2" t="s">
        <v>167</v>
      </c>
      <c r="Q697" s="2" t="s">
        <v>167</v>
      </c>
      <c r="R697" s="2" t="s">
        <v>167</v>
      </c>
      <c r="S697" s="2" t="s">
        <v>167</v>
      </c>
      <c r="T697" s="2" t="s">
        <v>167</v>
      </c>
    </row>
    <row r="698" spans="1:20" x14ac:dyDescent="0.25">
      <c r="A698" s="9" t="str">
        <f t="shared" si="52"/>
        <v>7</v>
      </c>
      <c r="B698" s="9" t="str">
        <f t="shared" si="53"/>
        <v>7</v>
      </c>
      <c r="C698" s="9" t="str">
        <f t="shared" si="54"/>
        <v>7</v>
      </c>
      <c r="D698" s="9" t="str">
        <f t="shared" si="55"/>
        <v>7</v>
      </c>
      <c r="E698" s="2" t="s">
        <v>167</v>
      </c>
      <c r="F698" s="2" t="s">
        <v>167</v>
      </c>
      <c r="G698" s="2" t="s">
        <v>167</v>
      </c>
      <c r="H698" s="2" t="s">
        <v>167</v>
      </c>
      <c r="I698" s="2" t="s">
        <v>167</v>
      </c>
      <c r="J698" s="2" t="s">
        <v>167</v>
      </c>
      <c r="K698" s="2" t="s">
        <v>167</v>
      </c>
      <c r="L698" s="2" t="s">
        <v>167</v>
      </c>
      <c r="M698" s="2" t="s">
        <v>167</v>
      </c>
      <c r="N698" s="2" t="s">
        <v>167</v>
      </c>
      <c r="O698" s="2" t="s">
        <v>167</v>
      </c>
      <c r="P698" s="2" t="s">
        <v>167</v>
      </c>
      <c r="Q698" s="2" t="s">
        <v>167</v>
      </c>
      <c r="R698" s="2" t="s">
        <v>167</v>
      </c>
      <c r="S698" s="2" t="s">
        <v>167</v>
      </c>
      <c r="T698" s="2" t="s">
        <v>167</v>
      </c>
    </row>
    <row r="699" spans="1:20" x14ac:dyDescent="0.25">
      <c r="A699" s="9" t="str">
        <f t="shared" si="52"/>
        <v>7</v>
      </c>
      <c r="B699" s="9" t="str">
        <f t="shared" si="53"/>
        <v>7</v>
      </c>
      <c r="C699" s="9" t="str">
        <f t="shared" si="54"/>
        <v>7</v>
      </c>
      <c r="D699" s="9" t="str">
        <f t="shared" si="55"/>
        <v>7</v>
      </c>
      <c r="E699" s="2" t="s">
        <v>167</v>
      </c>
      <c r="F699" s="2" t="s">
        <v>167</v>
      </c>
      <c r="G699" s="2" t="s">
        <v>167</v>
      </c>
      <c r="H699" s="2" t="s">
        <v>167</v>
      </c>
      <c r="I699" s="2" t="s">
        <v>167</v>
      </c>
      <c r="J699" s="2" t="s">
        <v>167</v>
      </c>
      <c r="K699" s="2" t="s">
        <v>167</v>
      </c>
      <c r="L699" s="2" t="s">
        <v>167</v>
      </c>
      <c r="M699" s="2" t="s">
        <v>167</v>
      </c>
      <c r="N699" s="2" t="s">
        <v>167</v>
      </c>
      <c r="O699" s="2" t="s">
        <v>167</v>
      </c>
      <c r="P699" s="2" t="s">
        <v>167</v>
      </c>
      <c r="Q699" s="2" t="s">
        <v>167</v>
      </c>
      <c r="R699" s="2" t="s">
        <v>167</v>
      </c>
      <c r="S699" s="2" t="s">
        <v>167</v>
      </c>
      <c r="T699" s="2" t="s">
        <v>167</v>
      </c>
    </row>
    <row r="700" spans="1:20" x14ac:dyDescent="0.25">
      <c r="A700" s="9" t="str">
        <f t="shared" si="52"/>
        <v>7</v>
      </c>
      <c r="B700" s="9" t="str">
        <f t="shared" si="53"/>
        <v>7</v>
      </c>
      <c r="C700" s="9" t="str">
        <f t="shared" si="54"/>
        <v>7</v>
      </c>
      <c r="D700" s="9" t="str">
        <f t="shared" si="55"/>
        <v>7</v>
      </c>
      <c r="E700" s="2" t="s">
        <v>167</v>
      </c>
      <c r="F700" s="2" t="s">
        <v>167</v>
      </c>
      <c r="G700" s="2" t="s">
        <v>167</v>
      </c>
      <c r="H700" s="2" t="s">
        <v>167</v>
      </c>
      <c r="I700" s="2" t="s">
        <v>167</v>
      </c>
      <c r="J700" s="2" t="s">
        <v>167</v>
      </c>
      <c r="K700" s="2" t="s">
        <v>167</v>
      </c>
      <c r="L700" s="2" t="s">
        <v>167</v>
      </c>
      <c r="M700" s="2" t="s">
        <v>167</v>
      </c>
      <c r="N700" s="2" t="s">
        <v>167</v>
      </c>
      <c r="O700" s="2" t="s">
        <v>167</v>
      </c>
      <c r="P700" s="2" t="s">
        <v>167</v>
      </c>
      <c r="Q700" s="2" t="s">
        <v>167</v>
      </c>
      <c r="R700" s="2" t="s">
        <v>167</v>
      </c>
      <c r="S700" s="2" t="s">
        <v>167</v>
      </c>
      <c r="T700" s="2" t="s">
        <v>167</v>
      </c>
    </row>
    <row r="701" spans="1:20" x14ac:dyDescent="0.25">
      <c r="A701" s="9" t="str">
        <f>CONCATENATE($E$701,Q701)</f>
        <v>8101</v>
      </c>
      <c r="B701" s="9" t="str">
        <f>CONCATENATE($E$701,H701)</f>
        <v>880</v>
      </c>
      <c r="C701" s="9" t="str">
        <f>CONCATENATE($E$701,K701)</f>
        <v>880</v>
      </c>
      <c r="D701" s="9" t="str">
        <f>CONCATENATE($E$701,N701)</f>
        <v>810</v>
      </c>
      <c r="E701" s="2">
        <v>8</v>
      </c>
      <c r="F701" s="2" t="s">
        <v>12</v>
      </c>
      <c r="G701" s="2" t="s">
        <v>167</v>
      </c>
      <c r="H701" s="2">
        <v>80</v>
      </c>
      <c r="I701" s="2" t="s">
        <v>12</v>
      </c>
      <c r="J701" s="2" t="s">
        <v>167</v>
      </c>
      <c r="K701" s="2">
        <v>80</v>
      </c>
      <c r="L701" s="2" t="s">
        <v>12</v>
      </c>
      <c r="M701" s="2" t="s">
        <v>167</v>
      </c>
      <c r="N701" s="2">
        <v>10</v>
      </c>
      <c r="O701" s="2" t="s">
        <v>589</v>
      </c>
      <c r="P701" s="2" t="s">
        <v>167</v>
      </c>
      <c r="Q701" s="2">
        <v>101</v>
      </c>
      <c r="R701" s="2" t="s">
        <v>590</v>
      </c>
      <c r="S701" s="2" t="s">
        <v>590</v>
      </c>
      <c r="T701" s="2" t="s">
        <v>172</v>
      </c>
    </row>
    <row r="702" spans="1:20" x14ac:dyDescent="0.25">
      <c r="A702" s="9" t="str">
        <f t="shared" ref="A702:A765" si="56">CONCATENATE($E$701,Q702)</f>
        <v>8103</v>
      </c>
      <c r="B702" s="9" t="str">
        <f t="shared" ref="B702:B765" si="57">CONCATENATE($E$701,H702)</f>
        <v>899</v>
      </c>
      <c r="C702" s="9" t="str">
        <f t="shared" ref="C702:C765" si="58">CONCATENATE($E$701,K702)</f>
        <v>899</v>
      </c>
      <c r="D702" s="9" t="str">
        <f t="shared" ref="D702:D765" si="59">CONCATENATE($E$701,N702)</f>
        <v>820</v>
      </c>
      <c r="E702" s="2" t="s">
        <v>167</v>
      </c>
      <c r="F702" s="2" t="s">
        <v>167</v>
      </c>
      <c r="G702" s="2" t="s">
        <v>167</v>
      </c>
      <c r="H702" s="8">
        <v>99</v>
      </c>
      <c r="I702" s="8" t="s">
        <v>598</v>
      </c>
      <c r="J702" s="2" t="s">
        <v>167</v>
      </c>
      <c r="K702" s="8">
        <v>99</v>
      </c>
      <c r="L702" s="8" t="s">
        <v>598</v>
      </c>
      <c r="M702" s="2" t="s">
        <v>167</v>
      </c>
      <c r="N702" s="2">
        <v>20</v>
      </c>
      <c r="O702" s="2" t="s">
        <v>591</v>
      </c>
      <c r="P702" s="2" t="s">
        <v>167</v>
      </c>
      <c r="Q702" s="2">
        <v>103</v>
      </c>
      <c r="R702" s="2" t="s">
        <v>592</v>
      </c>
      <c r="S702" s="2" t="s">
        <v>592</v>
      </c>
      <c r="T702" s="2">
        <v>59110</v>
      </c>
    </row>
    <row r="703" spans="1:20" x14ac:dyDescent="0.25">
      <c r="A703" s="9" t="str">
        <f t="shared" ref="A703:A705" si="60">CONCATENATE($E$701,Q703)</f>
        <v>8200</v>
      </c>
      <c r="B703" s="9" t="str">
        <f t="shared" ref="B703:B705" si="61">CONCATENATE($E$701,H703)</f>
        <v>8</v>
      </c>
      <c r="C703" s="9" t="str">
        <f t="shared" ref="C703:C705" si="62">CONCATENATE($E$701,K703)</f>
        <v>8</v>
      </c>
      <c r="D703" s="9" t="str">
        <f t="shared" ref="D703:D705" si="63">CONCATENATE($E$701,N703)</f>
        <v>830</v>
      </c>
      <c r="E703" s="2" t="s">
        <v>167</v>
      </c>
      <c r="F703" s="2" t="s">
        <v>167</v>
      </c>
      <c r="G703" s="2" t="s">
        <v>167</v>
      </c>
      <c r="H703" s="2" t="s">
        <v>167</v>
      </c>
      <c r="I703" s="2" t="s">
        <v>167</v>
      </c>
      <c r="J703" s="2" t="s">
        <v>167</v>
      </c>
      <c r="K703" s="2" t="s">
        <v>167</v>
      </c>
      <c r="L703" s="2" t="s">
        <v>167</v>
      </c>
      <c r="M703" s="2" t="s">
        <v>167</v>
      </c>
      <c r="N703" s="2">
        <v>30</v>
      </c>
      <c r="O703" s="2" t="s">
        <v>593</v>
      </c>
      <c r="P703" s="2" t="s">
        <v>167</v>
      </c>
      <c r="Q703" s="2">
        <v>200</v>
      </c>
      <c r="R703" s="2" t="s">
        <v>594</v>
      </c>
      <c r="S703" s="2" t="s">
        <v>594</v>
      </c>
      <c r="T703" s="2">
        <v>59201</v>
      </c>
    </row>
    <row r="704" spans="1:20" x14ac:dyDescent="0.25">
      <c r="A704" s="9" t="str">
        <f t="shared" si="60"/>
        <v>8301</v>
      </c>
      <c r="B704" s="9" t="str">
        <f t="shared" si="61"/>
        <v>8</v>
      </c>
      <c r="C704" s="9" t="str">
        <f t="shared" si="62"/>
        <v>8</v>
      </c>
      <c r="D704" s="9" t="str">
        <f t="shared" si="63"/>
        <v>899</v>
      </c>
      <c r="E704" s="2" t="s">
        <v>167</v>
      </c>
      <c r="F704" s="2" t="s">
        <v>167</v>
      </c>
      <c r="G704" s="2" t="s">
        <v>167</v>
      </c>
      <c r="H704" s="2" t="s">
        <v>167</v>
      </c>
      <c r="I704" s="2" t="s">
        <v>167</v>
      </c>
      <c r="J704" s="2" t="s">
        <v>167</v>
      </c>
      <c r="K704" s="2" t="s">
        <v>167</v>
      </c>
      <c r="L704" s="2" t="s">
        <v>167</v>
      </c>
      <c r="M704" s="2" t="s">
        <v>167</v>
      </c>
      <c r="N704" s="8">
        <v>99</v>
      </c>
      <c r="O704" s="8" t="s">
        <v>598</v>
      </c>
      <c r="P704" s="2" t="s">
        <v>167</v>
      </c>
      <c r="Q704" s="2">
        <v>301</v>
      </c>
      <c r="R704" s="2" t="s">
        <v>593</v>
      </c>
      <c r="S704" s="2" t="s">
        <v>593</v>
      </c>
      <c r="T704" s="2" t="s">
        <v>595</v>
      </c>
    </row>
    <row r="705" spans="1:20" x14ac:dyDescent="0.25">
      <c r="A705" s="9" t="str">
        <f t="shared" si="60"/>
        <v>8999</v>
      </c>
      <c r="B705" s="9" t="str">
        <f t="shared" si="61"/>
        <v>8</v>
      </c>
      <c r="C705" s="9" t="str">
        <f t="shared" si="62"/>
        <v>8</v>
      </c>
      <c r="D705" s="9" t="str">
        <f t="shared" si="63"/>
        <v>8</v>
      </c>
      <c r="E705" s="2" t="s">
        <v>167</v>
      </c>
      <c r="F705" s="2" t="s">
        <v>167</v>
      </c>
      <c r="G705" s="2" t="s">
        <v>167</v>
      </c>
      <c r="H705" s="2" t="s">
        <v>167</v>
      </c>
      <c r="I705" s="2" t="s">
        <v>167</v>
      </c>
      <c r="J705" s="2" t="s">
        <v>167</v>
      </c>
      <c r="K705" s="2" t="s">
        <v>167</v>
      </c>
      <c r="L705" s="2" t="s">
        <v>167</v>
      </c>
      <c r="M705" s="2" t="s">
        <v>167</v>
      </c>
      <c r="N705" s="2" t="s">
        <v>167</v>
      </c>
      <c r="O705" s="2" t="s">
        <v>167</v>
      </c>
      <c r="P705" s="2" t="s">
        <v>167</v>
      </c>
      <c r="Q705" s="8">
        <v>999</v>
      </c>
      <c r="R705" s="8" t="s">
        <v>598</v>
      </c>
      <c r="S705" s="8" t="s">
        <v>599</v>
      </c>
      <c r="T705" s="2" t="s">
        <v>167</v>
      </c>
    </row>
    <row r="706" spans="1:20" x14ac:dyDescent="0.25">
      <c r="A706" s="9" t="str">
        <f t="shared" si="56"/>
        <v>8</v>
      </c>
      <c r="B706" s="9" t="str">
        <f t="shared" si="57"/>
        <v>8</v>
      </c>
      <c r="C706" s="9" t="str">
        <f t="shared" si="58"/>
        <v>8</v>
      </c>
      <c r="D706" s="9" t="str">
        <f t="shared" si="59"/>
        <v>8</v>
      </c>
      <c r="S706" s="2" t="s">
        <v>167</v>
      </c>
      <c r="T706" s="2" t="s">
        <v>167</v>
      </c>
    </row>
    <row r="707" spans="1:20" x14ac:dyDescent="0.25">
      <c r="A707" s="9" t="str">
        <f t="shared" si="56"/>
        <v>8</v>
      </c>
      <c r="B707" s="9" t="str">
        <f t="shared" si="57"/>
        <v>8</v>
      </c>
      <c r="C707" s="9" t="str">
        <f t="shared" si="58"/>
        <v>8</v>
      </c>
      <c r="D707" s="9" t="str">
        <f t="shared" si="59"/>
        <v>8</v>
      </c>
      <c r="S707" s="2" t="s">
        <v>167</v>
      </c>
      <c r="T707" s="2" t="s">
        <v>167</v>
      </c>
    </row>
    <row r="708" spans="1:20" x14ac:dyDescent="0.25">
      <c r="A708" s="9" t="str">
        <f t="shared" si="56"/>
        <v>8</v>
      </c>
      <c r="B708" s="9" t="str">
        <f t="shared" si="57"/>
        <v>8</v>
      </c>
      <c r="C708" s="9" t="str">
        <f t="shared" si="58"/>
        <v>8</v>
      </c>
      <c r="D708" s="9" t="str">
        <f t="shared" si="59"/>
        <v>8</v>
      </c>
      <c r="S708" s="2" t="s">
        <v>167</v>
      </c>
      <c r="T708" s="2" t="s">
        <v>167</v>
      </c>
    </row>
    <row r="709" spans="1:20" x14ac:dyDescent="0.25">
      <c r="A709" s="9" t="str">
        <f t="shared" si="56"/>
        <v>8</v>
      </c>
      <c r="B709" s="9" t="str">
        <f t="shared" si="57"/>
        <v>8</v>
      </c>
      <c r="C709" s="9" t="str">
        <f t="shared" si="58"/>
        <v>8</v>
      </c>
      <c r="D709" s="9" t="str">
        <f t="shared" si="59"/>
        <v>8</v>
      </c>
      <c r="S709" s="2" t="s">
        <v>167</v>
      </c>
      <c r="T709" s="2" t="s">
        <v>167</v>
      </c>
    </row>
    <row r="710" spans="1:20" x14ac:dyDescent="0.25">
      <c r="A710" s="9" t="str">
        <f t="shared" si="56"/>
        <v>8</v>
      </c>
      <c r="B710" s="9" t="str">
        <f t="shared" si="57"/>
        <v>8</v>
      </c>
      <c r="C710" s="9" t="str">
        <f t="shared" si="58"/>
        <v>8</v>
      </c>
      <c r="D710" s="9" t="str">
        <f t="shared" si="59"/>
        <v>8</v>
      </c>
      <c r="S710" s="2" t="s">
        <v>167</v>
      </c>
      <c r="T710" s="2" t="s">
        <v>167</v>
      </c>
    </row>
    <row r="711" spans="1:20" x14ac:dyDescent="0.25">
      <c r="A711" s="9" t="str">
        <f t="shared" si="56"/>
        <v>8</v>
      </c>
      <c r="B711" s="9" t="str">
        <f t="shared" si="57"/>
        <v>8</v>
      </c>
      <c r="C711" s="9" t="str">
        <f t="shared" si="58"/>
        <v>8</v>
      </c>
      <c r="D711" s="9" t="str">
        <f t="shared" si="59"/>
        <v>8</v>
      </c>
      <c r="S711" s="2" t="s">
        <v>167</v>
      </c>
      <c r="T711" s="2" t="s">
        <v>167</v>
      </c>
    </row>
    <row r="712" spans="1:20" x14ac:dyDescent="0.25">
      <c r="A712" s="9" t="str">
        <f t="shared" si="56"/>
        <v>8</v>
      </c>
      <c r="B712" s="9" t="str">
        <f t="shared" si="57"/>
        <v>8</v>
      </c>
      <c r="C712" s="9" t="str">
        <f t="shared" si="58"/>
        <v>8</v>
      </c>
      <c r="D712" s="9" t="str">
        <f t="shared" si="59"/>
        <v>8</v>
      </c>
      <c r="S712" s="2" t="s">
        <v>167</v>
      </c>
      <c r="T712" s="2" t="s">
        <v>167</v>
      </c>
    </row>
    <row r="713" spans="1:20" x14ac:dyDescent="0.25">
      <c r="A713" s="9" t="str">
        <f t="shared" si="56"/>
        <v>8</v>
      </c>
      <c r="B713" s="9" t="str">
        <f t="shared" si="57"/>
        <v>8</v>
      </c>
      <c r="C713" s="9" t="str">
        <f t="shared" si="58"/>
        <v>8</v>
      </c>
      <c r="D713" s="9" t="str">
        <f t="shared" si="59"/>
        <v>8</v>
      </c>
      <c r="S713" s="2" t="s">
        <v>167</v>
      </c>
      <c r="T713" s="2" t="s">
        <v>167</v>
      </c>
    </row>
    <row r="714" spans="1:20" x14ac:dyDescent="0.25">
      <c r="A714" s="9" t="str">
        <f t="shared" si="56"/>
        <v>8</v>
      </c>
      <c r="B714" s="9" t="str">
        <f t="shared" si="57"/>
        <v>8</v>
      </c>
      <c r="C714" s="9" t="str">
        <f t="shared" si="58"/>
        <v>8</v>
      </c>
      <c r="D714" s="9" t="str">
        <f t="shared" si="59"/>
        <v>8</v>
      </c>
      <c r="S714" s="2" t="s">
        <v>167</v>
      </c>
      <c r="T714" s="2" t="s">
        <v>167</v>
      </c>
    </row>
    <row r="715" spans="1:20" x14ac:dyDescent="0.25">
      <c r="A715" s="9" t="str">
        <f t="shared" si="56"/>
        <v>8</v>
      </c>
      <c r="B715" s="9" t="str">
        <f t="shared" si="57"/>
        <v>8</v>
      </c>
      <c r="C715" s="9" t="str">
        <f t="shared" si="58"/>
        <v>8</v>
      </c>
      <c r="D715" s="9" t="str">
        <f t="shared" si="59"/>
        <v>8</v>
      </c>
      <c r="S715" s="2" t="s">
        <v>167</v>
      </c>
      <c r="T715" s="2" t="s">
        <v>167</v>
      </c>
    </row>
    <row r="716" spans="1:20" x14ac:dyDescent="0.25">
      <c r="A716" s="9" t="str">
        <f t="shared" si="56"/>
        <v>8</v>
      </c>
      <c r="B716" s="9" t="str">
        <f t="shared" si="57"/>
        <v>8</v>
      </c>
      <c r="C716" s="9" t="str">
        <f t="shared" si="58"/>
        <v>8</v>
      </c>
      <c r="D716" s="9" t="str">
        <f t="shared" si="59"/>
        <v>8</v>
      </c>
      <c r="S716" s="2" t="s">
        <v>167</v>
      </c>
      <c r="T716" s="2" t="s">
        <v>167</v>
      </c>
    </row>
    <row r="717" spans="1:20" x14ac:dyDescent="0.25">
      <c r="A717" s="9" t="str">
        <f t="shared" si="56"/>
        <v>8</v>
      </c>
      <c r="B717" s="9" t="str">
        <f t="shared" si="57"/>
        <v>8</v>
      </c>
      <c r="C717" s="9" t="str">
        <f t="shared" si="58"/>
        <v>8</v>
      </c>
      <c r="D717" s="9" t="str">
        <f t="shared" si="59"/>
        <v>8</v>
      </c>
      <c r="S717" s="2" t="s">
        <v>167</v>
      </c>
      <c r="T717" s="2" t="s">
        <v>167</v>
      </c>
    </row>
    <row r="718" spans="1:20" x14ac:dyDescent="0.25">
      <c r="A718" s="9" t="str">
        <f t="shared" si="56"/>
        <v>8</v>
      </c>
      <c r="B718" s="9" t="str">
        <f t="shared" si="57"/>
        <v>8</v>
      </c>
      <c r="C718" s="9" t="str">
        <f t="shared" si="58"/>
        <v>8</v>
      </c>
      <c r="D718" s="9" t="str">
        <f t="shared" si="59"/>
        <v>8</v>
      </c>
      <c r="E718" s="2" t="s">
        <v>167</v>
      </c>
      <c r="F718" s="2" t="s">
        <v>167</v>
      </c>
      <c r="G718" s="2" t="s">
        <v>167</v>
      </c>
      <c r="H718" s="2" t="s">
        <v>167</v>
      </c>
      <c r="I718" s="2" t="s">
        <v>167</v>
      </c>
      <c r="J718" s="2" t="s">
        <v>167</v>
      </c>
      <c r="K718" s="2" t="s">
        <v>167</v>
      </c>
      <c r="L718" s="2" t="s">
        <v>167</v>
      </c>
      <c r="M718" s="2" t="s">
        <v>167</v>
      </c>
      <c r="N718" s="2" t="s">
        <v>167</v>
      </c>
      <c r="O718" s="2" t="s">
        <v>167</v>
      </c>
      <c r="P718" s="2" t="s">
        <v>167</v>
      </c>
      <c r="S718" s="2" t="s">
        <v>167</v>
      </c>
      <c r="T718" s="2" t="s">
        <v>167</v>
      </c>
    </row>
    <row r="719" spans="1:20" x14ac:dyDescent="0.25">
      <c r="A719" s="9" t="str">
        <f t="shared" si="56"/>
        <v>8</v>
      </c>
      <c r="B719" s="9" t="str">
        <f t="shared" si="57"/>
        <v>8</v>
      </c>
      <c r="C719" s="9" t="str">
        <f t="shared" si="58"/>
        <v>8</v>
      </c>
      <c r="D719" s="9" t="str">
        <f t="shared" si="59"/>
        <v>8</v>
      </c>
      <c r="E719" s="2" t="s">
        <v>167</v>
      </c>
      <c r="F719" s="2" t="s">
        <v>167</v>
      </c>
      <c r="G719" s="2" t="s">
        <v>167</v>
      </c>
      <c r="H719" s="2" t="s">
        <v>167</v>
      </c>
      <c r="I719" s="2" t="s">
        <v>167</v>
      </c>
      <c r="J719" s="2" t="s">
        <v>167</v>
      </c>
      <c r="K719" s="2" t="s">
        <v>167</v>
      </c>
      <c r="L719" s="2" t="s">
        <v>167</v>
      </c>
      <c r="M719" s="2" t="s">
        <v>167</v>
      </c>
      <c r="N719" s="2" t="s">
        <v>167</v>
      </c>
      <c r="O719" s="2" t="s">
        <v>167</v>
      </c>
      <c r="P719" s="2" t="s">
        <v>167</v>
      </c>
      <c r="Q719" s="2" t="s">
        <v>167</v>
      </c>
      <c r="R719" s="2" t="s">
        <v>167</v>
      </c>
      <c r="S719" s="2" t="s">
        <v>167</v>
      </c>
      <c r="T719" s="2" t="s">
        <v>167</v>
      </c>
    </row>
    <row r="720" spans="1:20" x14ac:dyDescent="0.25">
      <c r="A720" s="9" t="str">
        <f t="shared" si="56"/>
        <v>8</v>
      </c>
      <c r="B720" s="9" t="str">
        <f t="shared" si="57"/>
        <v>8</v>
      </c>
      <c r="C720" s="9" t="str">
        <f t="shared" si="58"/>
        <v>8</v>
      </c>
      <c r="D720" s="9" t="str">
        <f t="shared" si="59"/>
        <v>8</v>
      </c>
      <c r="E720" s="2" t="s">
        <v>167</v>
      </c>
      <c r="F720" s="2" t="s">
        <v>167</v>
      </c>
      <c r="G720" s="2" t="s">
        <v>167</v>
      </c>
      <c r="H720" s="2" t="s">
        <v>167</v>
      </c>
      <c r="I720" s="2" t="s">
        <v>167</v>
      </c>
      <c r="J720" s="2" t="s">
        <v>167</v>
      </c>
      <c r="K720" s="2" t="s">
        <v>167</v>
      </c>
      <c r="L720" s="2" t="s">
        <v>167</v>
      </c>
      <c r="M720" s="2" t="s">
        <v>167</v>
      </c>
      <c r="N720" s="2" t="s">
        <v>167</v>
      </c>
      <c r="O720" s="2" t="s">
        <v>167</v>
      </c>
      <c r="P720" s="2" t="s">
        <v>167</v>
      </c>
      <c r="Q720" s="2" t="s">
        <v>167</v>
      </c>
      <c r="R720" s="2" t="s">
        <v>167</v>
      </c>
      <c r="S720" s="2" t="s">
        <v>167</v>
      </c>
      <c r="T720" s="2" t="s">
        <v>167</v>
      </c>
    </row>
    <row r="721" spans="1:20" x14ac:dyDescent="0.25">
      <c r="A721" s="9" t="str">
        <f t="shared" si="56"/>
        <v>8</v>
      </c>
      <c r="B721" s="9" t="str">
        <f t="shared" si="57"/>
        <v>8</v>
      </c>
      <c r="C721" s="9" t="str">
        <f t="shared" si="58"/>
        <v>8</v>
      </c>
      <c r="D721" s="9" t="str">
        <f t="shared" si="59"/>
        <v>8</v>
      </c>
      <c r="E721" s="2" t="s">
        <v>167</v>
      </c>
      <c r="F721" s="2" t="s">
        <v>167</v>
      </c>
      <c r="G721" s="2" t="s">
        <v>167</v>
      </c>
      <c r="H721" s="2" t="s">
        <v>167</v>
      </c>
      <c r="I721" s="2" t="s">
        <v>167</v>
      </c>
      <c r="J721" s="2" t="s">
        <v>167</v>
      </c>
      <c r="K721" s="2" t="s">
        <v>167</v>
      </c>
      <c r="L721" s="2" t="s">
        <v>167</v>
      </c>
      <c r="M721" s="2" t="s">
        <v>167</v>
      </c>
      <c r="N721" s="2" t="s">
        <v>167</v>
      </c>
      <c r="O721" s="2" t="s">
        <v>167</v>
      </c>
      <c r="P721" s="2" t="s">
        <v>167</v>
      </c>
      <c r="Q721" s="2" t="s">
        <v>167</v>
      </c>
      <c r="R721" s="2" t="s">
        <v>167</v>
      </c>
      <c r="S721" s="2" t="s">
        <v>167</v>
      </c>
      <c r="T721" s="2" t="s">
        <v>167</v>
      </c>
    </row>
    <row r="722" spans="1:20" x14ac:dyDescent="0.25">
      <c r="A722" s="9" t="str">
        <f t="shared" si="56"/>
        <v>8</v>
      </c>
      <c r="B722" s="9" t="str">
        <f t="shared" si="57"/>
        <v>8</v>
      </c>
      <c r="C722" s="9" t="str">
        <f t="shared" si="58"/>
        <v>8</v>
      </c>
      <c r="D722" s="9" t="str">
        <f t="shared" si="59"/>
        <v>8</v>
      </c>
      <c r="E722" s="2" t="s">
        <v>167</v>
      </c>
      <c r="F722" s="2" t="s">
        <v>167</v>
      </c>
      <c r="G722" s="2" t="s">
        <v>167</v>
      </c>
      <c r="H722" s="2" t="s">
        <v>167</v>
      </c>
      <c r="I722" s="2" t="s">
        <v>167</v>
      </c>
      <c r="J722" s="2" t="s">
        <v>167</v>
      </c>
      <c r="K722" s="2" t="s">
        <v>167</v>
      </c>
      <c r="L722" s="2" t="s">
        <v>167</v>
      </c>
      <c r="M722" s="2" t="s">
        <v>167</v>
      </c>
      <c r="N722" s="2" t="s">
        <v>167</v>
      </c>
      <c r="O722" s="2" t="s">
        <v>167</v>
      </c>
      <c r="P722" s="2" t="s">
        <v>167</v>
      </c>
      <c r="Q722" s="2" t="s">
        <v>167</v>
      </c>
      <c r="R722" s="2" t="s">
        <v>167</v>
      </c>
      <c r="S722" s="2" t="s">
        <v>167</v>
      </c>
      <c r="T722" s="2" t="s">
        <v>167</v>
      </c>
    </row>
    <row r="723" spans="1:20" x14ac:dyDescent="0.25">
      <c r="A723" s="9" t="str">
        <f t="shared" si="56"/>
        <v>8</v>
      </c>
      <c r="B723" s="9" t="str">
        <f t="shared" si="57"/>
        <v>8</v>
      </c>
      <c r="C723" s="9" t="str">
        <f t="shared" si="58"/>
        <v>8</v>
      </c>
      <c r="D723" s="9" t="str">
        <f t="shared" si="59"/>
        <v>8</v>
      </c>
      <c r="E723" s="2" t="s">
        <v>167</v>
      </c>
      <c r="F723" s="2" t="s">
        <v>167</v>
      </c>
      <c r="G723" s="2" t="s">
        <v>167</v>
      </c>
      <c r="H723" s="2" t="s">
        <v>167</v>
      </c>
      <c r="I723" s="2" t="s">
        <v>167</v>
      </c>
      <c r="J723" s="2" t="s">
        <v>167</v>
      </c>
      <c r="K723" s="2" t="s">
        <v>167</v>
      </c>
      <c r="L723" s="2" t="s">
        <v>167</v>
      </c>
      <c r="M723" s="2" t="s">
        <v>167</v>
      </c>
      <c r="N723" s="2" t="s">
        <v>167</v>
      </c>
      <c r="O723" s="2" t="s">
        <v>167</v>
      </c>
      <c r="P723" s="2" t="s">
        <v>167</v>
      </c>
      <c r="Q723" s="2" t="s">
        <v>167</v>
      </c>
      <c r="R723" s="2" t="s">
        <v>167</v>
      </c>
      <c r="S723" s="2" t="s">
        <v>167</v>
      </c>
      <c r="T723" s="2" t="s">
        <v>167</v>
      </c>
    </row>
    <row r="724" spans="1:20" x14ac:dyDescent="0.25">
      <c r="A724" s="9" t="str">
        <f t="shared" si="56"/>
        <v>8</v>
      </c>
      <c r="B724" s="9" t="str">
        <f t="shared" si="57"/>
        <v>8</v>
      </c>
      <c r="C724" s="9" t="str">
        <f t="shared" si="58"/>
        <v>8</v>
      </c>
      <c r="D724" s="9" t="str">
        <f t="shared" si="59"/>
        <v>8</v>
      </c>
      <c r="E724" s="2" t="s">
        <v>167</v>
      </c>
      <c r="F724" s="2" t="s">
        <v>167</v>
      </c>
      <c r="G724" s="2" t="s">
        <v>167</v>
      </c>
      <c r="H724" s="2" t="s">
        <v>167</v>
      </c>
      <c r="I724" s="2" t="s">
        <v>167</v>
      </c>
      <c r="J724" s="2" t="s">
        <v>167</v>
      </c>
      <c r="K724" s="2" t="s">
        <v>167</v>
      </c>
      <c r="L724" s="2" t="s">
        <v>167</v>
      </c>
      <c r="M724" s="2" t="s">
        <v>167</v>
      </c>
      <c r="N724" s="2" t="s">
        <v>167</v>
      </c>
      <c r="O724" s="2" t="s">
        <v>167</v>
      </c>
      <c r="P724" s="2" t="s">
        <v>167</v>
      </c>
      <c r="Q724" s="2" t="s">
        <v>167</v>
      </c>
      <c r="R724" s="2" t="s">
        <v>167</v>
      </c>
      <c r="S724" s="2" t="s">
        <v>167</v>
      </c>
      <c r="T724" s="2" t="s">
        <v>167</v>
      </c>
    </row>
    <row r="725" spans="1:20" x14ac:dyDescent="0.25">
      <c r="A725" s="9" t="str">
        <f t="shared" si="56"/>
        <v>8</v>
      </c>
      <c r="B725" s="9" t="str">
        <f t="shared" si="57"/>
        <v>8</v>
      </c>
      <c r="C725" s="9" t="str">
        <f t="shared" si="58"/>
        <v>8</v>
      </c>
      <c r="D725" s="9" t="str">
        <f t="shared" si="59"/>
        <v>8</v>
      </c>
      <c r="E725" s="2" t="s">
        <v>167</v>
      </c>
      <c r="F725" s="2" t="s">
        <v>167</v>
      </c>
      <c r="G725" s="2" t="s">
        <v>167</v>
      </c>
      <c r="H725" s="2" t="s">
        <v>167</v>
      </c>
      <c r="I725" s="2" t="s">
        <v>167</v>
      </c>
      <c r="J725" s="2" t="s">
        <v>167</v>
      </c>
      <c r="K725" s="2" t="s">
        <v>167</v>
      </c>
      <c r="L725" s="2" t="s">
        <v>167</v>
      </c>
      <c r="M725" s="2" t="s">
        <v>167</v>
      </c>
      <c r="N725" s="2" t="s">
        <v>167</v>
      </c>
      <c r="O725" s="2" t="s">
        <v>167</v>
      </c>
      <c r="P725" s="2" t="s">
        <v>167</v>
      </c>
      <c r="Q725" s="2" t="s">
        <v>167</v>
      </c>
      <c r="R725" s="2" t="s">
        <v>167</v>
      </c>
      <c r="S725" s="2" t="s">
        <v>167</v>
      </c>
      <c r="T725" s="2" t="s">
        <v>167</v>
      </c>
    </row>
    <row r="726" spans="1:20" x14ac:dyDescent="0.25">
      <c r="A726" s="9" t="str">
        <f t="shared" si="56"/>
        <v>8</v>
      </c>
      <c r="B726" s="9" t="str">
        <f t="shared" si="57"/>
        <v>8</v>
      </c>
      <c r="C726" s="9" t="str">
        <f t="shared" si="58"/>
        <v>8</v>
      </c>
      <c r="D726" s="9" t="str">
        <f t="shared" si="59"/>
        <v>8</v>
      </c>
      <c r="E726" s="2" t="s">
        <v>167</v>
      </c>
      <c r="F726" s="2" t="s">
        <v>167</v>
      </c>
      <c r="G726" s="2" t="s">
        <v>167</v>
      </c>
      <c r="H726" s="2" t="s">
        <v>167</v>
      </c>
      <c r="I726" s="2" t="s">
        <v>167</v>
      </c>
      <c r="J726" s="2" t="s">
        <v>167</v>
      </c>
      <c r="K726" s="2" t="s">
        <v>167</v>
      </c>
      <c r="L726" s="2" t="s">
        <v>167</v>
      </c>
      <c r="M726" s="2" t="s">
        <v>167</v>
      </c>
      <c r="N726" s="2" t="s">
        <v>167</v>
      </c>
      <c r="O726" s="2" t="s">
        <v>167</v>
      </c>
      <c r="P726" s="2" t="s">
        <v>167</v>
      </c>
      <c r="Q726" s="2" t="s">
        <v>167</v>
      </c>
      <c r="R726" s="2" t="s">
        <v>167</v>
      </c>
      <c r="S726" s="2" t="s">
        <v>167</v>
      </c>
      <c r="T726" s="2" t="s">
        <v>167</v>
      </c>
    </row>
    <row r="727" spans="1:20" x14ac:dyDescent="0.25">
      <c r="A727" s="9" t="str">
        <f t="shared" si="56"/>
        <v>8</v>
      </c>
      <c r="B727" s="9" t="str">
        <f t="shared" si="57"/>
        <v>8</v>
      </c>
      <c r="C727" s="9" t="str">
        <f t="shared" si="58"/>
        <v>8</v>
      </c>
      <c r="D727" s="9" t="str">
        <f t="shared" si="59"/>
        <v>8</v>
      </c>
      <c r="E727" s="2" t="s">
        <v>167</v>
      </c>
      <c r="F727" s="2" t="s">
        <v>167</v>
      </c>
      <c r="G727" s="2" t="s">
        <v>167</v>
      </c>
      <c r="H727" s="2" t="s">
        <v>167</v>
      </c>
      <c r="I727" s="2" t="s">
        <v>167</v>
      </c>
      <c r="J727" s="2" t="s">
        <v>167</v>
      </c>
      <c r="K727" s="2" t="s">
        <v>167</v>
      </c>
      <c r="L727" s="2" t="s">
        <v>167</v>
      </c>
      <c r="M727" s="2" t="s">
        <v>167</v>
      </c>
      <c r="N727" s="2" t="s">
        <v>167</v>
      </c>
      <c r="O727" s="2" t="s">
        <v>167</v>
      </c>
      <c r="P727" s="2" t="s">
        <v>167</v>
      </c>
      <c r="Q727" s="2" t="s">
        <v>167</v>
      </c>
      <c r="R727" s="2" t="s">
        <v>167</v>
      </c>
      <c r="S727" s="2" t="s">
        <v>167</v>
      </c>
      <c r="T727" s="2" t="s">
        <v>167</v>
      </c>
    </row>
    <row r="728" spans="1:20" x14ac:dyDescent="0.25">
      <c r="A728" s="9" t="str">
        <f t="shared" si="56"/>
        <v>8</v>
      </c>
      <c r="B728" s="9" t="str">
        <f t="shared" si="57"/>
        <v>8</v>
      </c>
      <c r="C728" s="9" t="str">
        <f t="shared" si="58"/>
        <v>8</v>
      </c>
      <c r="D728" s="9" t="str">
        <f t="shared" si="59"/>
        <v>8</v>
      </c>
      <c r="E728" s="2" t="s">
        <v>167</v>
      </c>
      <c r="F728" s="2" t="s">
        <v>167</v>
      </c>
      <c r="G728" s="2" t="s">
        <v>167</v>
      </c>
      <c r="H728" s="2" t="s">
        <v>167</v>
      </c>
      <c r="I728" s="2" t="s">
        <v>167</v>
      </c>
      <c r="J728" s="2" t="s">
        <v>167</v>
      </c>
      <c r="K728" s="2" t="s">
        <v>167</v>
      </c>
      <c r="L728" s="2" t="s">
        <v>167</v>
      </c>
      <c r="M728" s="2" t="s">
        <v>167</v>
      </c>
      <c r="N728" s="2" t="s">
        <v>167</v>
      </c>
      <c r="O728" s="2" t="s">
        <v>167</v>
      </c>
      <c r="P728" s="2" t="s">
        <v>167</v>
      </c>
      <c r="Q728" s="2" t="s">
        <v>167</v>
      </c>
      <c r="R728" s="2" t="s">
        <v>167</v>
      </c>
      <c r="S728" s="2" t="s">
        <v>167</v>
      </c>
      <c r="T728" s="2" t="s">
        <v>167</v>
      </c>
    </row>
    <row r="729" spans="1:20" x14ac:dyDescent="0.25">
      <c r="A729" s="9" t="str">
        <f t="shared" si="56"/>
        <v>8</v>
      </c>
      <c r="B729" s="9" t="str">
        <f t="shared" si="57"/>
        <v>8</v>
      </c>
      <c r="C729" s="9" t="str">
        <f t="shared" si="58"/>
        <v>8</v>
      </c>
      <c r="D729" s="9" t="str">
        <f t="shared" si="59"/>
        <v>8</v>
      </c>
      <c r="E729" s="2" t="s">
        <v>167</v>
      </c>
      <c r="F729" s="2" t="s">
        <v>167</v>
      </c>
      <c r="G729" s="2" t="s">
        <v>167</v>
      </c>
      <c r="H729" s="2" t="s">
        <v>167</v>
      </c>
      <c r="I729" s="2" t="s">
        <v>167</v>
      </c>
      <c r="J729" s="2" t="s">
        <v>167</v>
      </c>
      <c r="K729" s="2" t="s">
        <v>167</v>
      </c>
      <c r="L729" s="2" t="s">
        <v>167</v>
      </c>
      <c r="M729" s="2" t="s">
        <v>167</v>
      </c>
      <c r="N729" s="2" t="s">
        <v>167</v>
      </c>
      <c r="O729" s="2" t="s">
        <v>167</v>
      </c>
      <c r="P729" s="2" t="s">
        <v>167</v>
      </c>
      <c r="Q729" s="2" t="s">
        <v>167</v>
      </c>
      <c r="R729" s="2" t="s">
        <v>167</v>
      </c>
      <c r="S729" s="2" t="s">
        <v>167</v>
      </c>
      <c r="T729" s="2" t="s">
        <v>167</v>
      </c>
    </row>
    <row r="730" spans="1:20" x14ac:dyDescent="0.25">
      <c r="A730" s="9" t="str">
        <f t="shared" si="56"/>
        <v>8</v>
      </c>
      <c r="B730" s="9" t="str">
        <f t="shared" si="57"/>
        <v>8</v>
      </c>
      <c r="C730" s="9" t="str">
        <f t="shared" si="58"/>
        <v>8</v>
      </c>
      <c r="D730" s="9" t="str">
        <f t="shared" si="59"/>
        <v>8</v>
      </c>
      <c r="E730" s="2" t="s">
        <v>167</v>
      </c>
      <c r="F730" s="2" t="s">
        <v>167</v>
      </c>
      <c r="G730" s="2" t="s">
        <v>167</v>
      </c>
      <c r="H730" s="2" t="s">
        <v>167</v>
      </c>
      <c r="I730" s="2" t="s">
        <v>167</v>
      </c>
      <c r="J730" s="2" t="s">
        <v>167</v>
      </c>
      <c r="K730" s="2" t="s">
        <v>167</v>
      </c>
      <c r="L730" s="2" t="s">
        <v>167</v>
      </c>
      <c r="M730" s="2" t="s">
        <v>167</v>
      </c>
      <c r="N730" s="2" t="s">
        <v>167</v>
      </c>
      <c r="O730" s="2" t="s">
        <v>167</v>
      </c>
      <c r="P730" s="2" t="s">
        <v>167</v>
      </c>
      <c r="Q730" s="2" t="s">
        <v>167</v>
      </c>
      <c r="R730" s="2" t="s">
        <v>167</v>
      </c>
      <c r="S730" s="2" t="s">
        <v>167</v>
      </c>
      <c r="T730" s="2" t="s">
        <v>167</v>
      </c>
    </row>
    <row r="731" spans="1:20" x14ac:dyDescent="0.25">
      <c r="A731" s="9" t="str">
        <f t="shared" si="56"/>
        <v>8</v>
      </c>
      <c r="B731" s="9" t="str">
        <f t="shared" si="57"/>
        <v>8</v>
      </c>
      <c r="C731" s="9" t="str">
        <f t="shared" si="58"/>
        <v>8</v>
      </c>
      <c r="D731" s="9" t="str">
        <f t="shared" si="59"/>
        <v>8</v>
      </c>
      <c r="E731" s="2" t="s">
        <v>167</v>
      </c>
      <c r="F731" s="2" t="s">
        <v>167</v>
      </c>
      <c r="G731" s="2" t="s">
        <v>167</v>
      </c>
      <c r="H731" s="2" t="s">
        <v>167</v>
      </c>
      <c r="I731" s="2" t="s">
        <v>167</v>
      </c>
      <c r="J731" s="2" t="s">
        <v>167</v>
      </c>
      <c r="K731" s="2" t="s">
        <v>167</v>
      </c>
      <c r="L731" s="2" t="s">
        <v>167</v>
      </c>
      <c r="M731" s="2" t="s">
        <v>167</v>
      </c>
      <c r="N731" s="2" t="s">
        <v>167</v>
      </c>
      <c r="O731" s="2" t="s">
        <v>167</v>
      </c>
      <c r="P731" s="2" t="s">
        <v>167</v>
      </c>
      <c r="Q731" s="2" t="s">
        <v>167</v>
      </c>
      <c r="R731" s="2" t="s">
        <v>167</v>
      </c>
      <c r="S731" s="2" t="s">
        <v>167</v>
      </c>
      <c r="T731" s="2" t="s">
        <v>167</v>
      </c>
    </row>
    <row r="732" spans="1:20" x14ac:dyDescent="0.25">
      <c r="A732" s="9" t="str">
        <f t="shared" si="56"/>
        <v>8</v>
      </c>
      <c r="B732" s="9" t="str">
        <f t="shared" si="57"/>
        <v>8</v>
      </c>
      <c r="C732" s="9" t="str">
        <f t="shared" si="58"/>
        <v>8</v>
      </c>
      <c r="D732" s="9" t="str">
        <f t="shared" si="59"/>
        <v>8</v>
      </c>
      <c r="E732" s="2" t="s">
        <v>167</v>
      </c>
      <c r="F732" s="2" t="s">
        <v>167</v>
      </c>
      <c r="G732" s="2" t="s">
        <v>167</v>
      </c>
      <c r="H732" s="2" t="s">
        <v>167</v>
      </c>
      <c r="I732" s="2" t="s">
        <v>167</v>
      </c>
      <c r="J732" s="2" t="s">
        <v>167</v>
      </c>
      <c r="K732" s="2" t="s">
        <v>167</v>
      </c>
      <c r="L732" s="2" t="s">
        <v>167</v>
      </c>
      <c r="M732" s="2" t="s">
        <v>167</v>
      </c>
      <c r="N732" s="2" t="s">
        <v>167</v>
      </c>
      <c r="O732" s="2" t="s">
        <v>167</v>
      </c>
      <c r="P732" s="2" t="s">
        <v>167</v>
      </c>
      <c r="Q732" s="2" t="s">
        <v>167</v>
      </c>
      <c r="R732" s="2" t="s">
        <v>167</v>
      </c>
      <c r="S732" s="2" t="s">
        <v>167</v>
      </c>
      <c r="T732" s="2" t="s">
        <v>167</v>
      </c>
    </row>
    <row r="733" spans="1:20" x14ac:dyDescent="0.25">
      <c r="A733" s="9" t="str">
        <f t="shared" si="56"/>
        <v>8</v>
      </c>
      <c r="B733" s="9" t="str">
        <f t="shared" si="57"/>
        <v>8</v>
      </c>
      <c r="C733" s="9" t="str">
        <f t="shared" si="58"/>
        <v>8</v>
      </c>
      <c r="D733" s="9" t="str">
        <f t="shared" si="59"/>
        <v>8</v>
      </c>
      <c r="E733" s="2" t="s">
        <v>167</v>
      </c>
      <c r="F733" s="2" t="s">
        <v>167</v>
      </c>
      <c r="G733" s="2" t="s">
        <v>167</v>
      </c>
      <c r="H733" s="2" t="s">
        <v>167</v>
      </c>
      <c r="I733" s="2" t="s">
        <v>167</v>
      </c>
      <c r="J733" s="2" t="s">
        <v>167</v>
      </c>
      <c r="K733" s="2" t="s">
        <v>167</v>
      </c>
      <c r="L733" s="2" t="s">
        <v>167</v>
      </c>
      <c r="M733" s="2" t="s">
        <v>167</v>
      </c>
      <c r="N733" s="2" t="s">
        <v>167</v>
      </c>
      <c r="O733" s="2" t="s">
        <v>167</v>
      </c>
      <c r="P733" s="2" t="s">
        <v>167</v>
      </c>
      <c r="Q733" s="2" t="s">
        <v>167</v>
      </c>
      <c r="R733" s="2" t="s">
        <v>167</v>
      </c>
      <c r="S733" s="2" t="s">
        <v>167</v>
      </c>
      <c r="T733" s="2" t="s">
        <v>167</v>
      </c>
    </row>
    <row r="734" spans="1:20" x14ac:dyDescent="0.25">
      <c r="A734" s="9" t="str">
        <f t="shared" si="56"/>
        <v>8</v>
      </c>
      <c r="B734" s="9" t="str">
        <f t="shared" si="57"/>
        <v>8</v>
      </c>
      <c r="C734" s="9" t="str">
        <f t="shared" si="58"/>
        <v>8</v>
      </c>
      <c r="D734" s="9" t="str">
        <f t="shared" si="59"/>
        <v>8</v>
      </c>
      <c r="E734" s="2" t="s">
        <v>167</v>
      </c>
      <c r="F734" s="2" t="s">
        <v>167</v>
      </c>
      <c r="G734" s="2" t="s">
        <v>167</v>
      </c>
      <c r="H734" s="2" t="s">
        <v>167</v>
      </c>
      <c r="I734" s="2" t="s">
        <v>167</v>
      </c>
      <c r="J734" s="2" t="s">
        <v>167</v>
      </c>
      <c r="K734" s="2" t="s">
        <v>167</v>
      </c>
      <c r="L734" s="2" t="s">
        <v>167</v>
      </c>
      <c r="M734" s="2" t="s">
        <v>167</v>
      </c>
      <c r="N734" s="2" t="s">
        <v>167</v>
      </c>
      <c r="O734" s="2" t="s">
        <v>167</v>
      </c>
      <c r="P734" s="2" t="s">
        <v>167</v>
      </c>
      <c r="Q734" s="2" t="s">
        <v>167</v>
      </c>
      <c r="R734" s="2" t="s">
        <v>167</v>
      </c>
      <c r="S734" s="2" t="s">
        <v>167</v>
      </c>
      <c r="T734" s="2" t="s">
        <v>167</v>
      </c>
    </row>
    <row r="735" spans="1:20" x14ac:dyDescent="0.25">
      <c r="A735" s="9" t="str">
        <f t="shared" si="56"/>
        <v>8</v>
      </c>
      <c r="B735" s="9" t="str">
        <f t="shared" si="57"/>
        <v>8</v>
      </c>
      <c r="C735" s="9" t="str">
        <f t="shared" si="58"/>
        <v>8</v>
      </c>
      <c r="D735" s="9" t="str">
        <f t="shared" si="59"/>
        <v>8</v>
      </c>
      <c r="E735" s="2" t="s">
        <v>167</v>
      </c>
      <c r="F735" s="2" t="s">
        <v>167</v>
      </c>
      <c r="G735" s="2" t="s">
        <v>167</v>
      </c>
      <c r="H735" s="2" t="s">
        <v>167</v>
      </c>
      <c r="I735" s="2" t="s">
        <v>167</v>
      </c>
      <c r="J735" s="2" t="s">
        <v>167</v>
      </c>
      <c r="K735" s="2" t="s">
        <v>167</v>
      </c>
      <c r="L735" s="2" t="s">
        <v>167</v>
      </c>
      <c r="M735" s="2" t="s">
        <v>167</v>
      </c>
      <c r="N735" s="2" t="s">
        <v>167</v>
      </c>
      <c r="O735" s="2" t="s">
        <v>167</v>
      </c>
      <c r="P735" s="2" t="s">
        <v>167</v>
      </c>
      <c r="Q735" s="2" t="s">
        <v>167</v>
      </c>
      <c r="R735" s="2" t="s">
        <v>167</v>
      </c>
      <c r="S735" s="2" t="s">
        <v>167</v>
      </c>
      <c r="T735" s="2" t="s">
        <v>167</v>
      </c>
    </row>
    <row r="736" spans="1:20" x14ac:dyDescent="0.25">
      <c r="A736" s="9" t="str">
        <f t="shared" si="56"/>
        <v>8</v>
      </c>
      <c r="B736" s="9" t="str">
        <f t="shared" si="57"/>
        <v>8</v>
      </c>
      <c r="C736" s="9" t="str">
        <f t="shared" si="58"/>
        <v>8</v>
      </c>
      <c r="D736" s="9" t="str">
        <f t="shared" si="59"/>
        <v>8</v>
      </c>
      <c r="E736" s="2" t="s">
        <v>167</v>
      </c>
      <c r="F736" s="2" t="s">
        <v>167</v>
      </c>
      <c r="G736" s="2" t="s">
        <v>167</v>
      </c>
      <c r="H736" s="2" t="s">
        <v>167</v>
      </c>
      <c r="I736" s="2" t="s">
        <v>167</v>
      </c>
      <c r="J736" s="2" t="s">
        <v>167</v>
      </c>
      <c r="K736" s="2" t="s">
        <v>167</v>
      </c>
      <c r="L736" s="2" t="s">
        <v>167</v>
      </c>
      <c r="M736" s="2" t="s">
        <v>167</v>
      </c>
      <c r="N736" s="2" t="s">
        <v>167</v>
      </c>
      <c r="O736" s="2" t="s">
        <v>167</v>
      </c>
      <c r="P736" s="2" t="s">
        <v>167</v>
      </c>
      <c r="Q736" s="2" t="s">
        <v>167</v>
      </c>
      <c r="R736" s="2" t="s">
        <v>167</v>
      </c>
      <c r="S736" s="2" t="s">
        <v>167</v>
      </c>
      <c r="T736" s="2" t="s">
        <v>167</v>
      </c>
    </row>
    <row r="737" spans="1:20" x14ac:dyDescent="0.25">
      <c r="A737" s="9" t="str">
        <f t="shared" si="56"/>
        <v>8</v>
      </c>
      <c r="B737" s="9" t="str">
        <f t="shared" si="57"/>
        <v>8</v>
      </c>
      <c r="C737" s="9" t="str">
        <f t="shared" si="58"/>
        <v>8</v>
      </c>
      <c r="D737" s="9" t="str">
        <f t="shared" si="59"/>
        <v>8</v>
      </c>
      <c r="E737" s="2" t="s">
        <v>167</v>
      </c>
      <c r="F737" s="2" t="s">
        <v>167</v>
      </c>
      <c r="G737" s="2" t="s">
        <v>167</v>
      </c>
      <c r="H737" s="2" t="s">
        <v>167</v>
      </c>
      <c r="I737" s="2" t="s">
        <v>167</v>
      </c>
      <c r="J737" s="2" t="s">
        <v>167</v>
      </c>
      <c r="K737" s="2" t="s">
        <v>167</v>
      </c>
      <c r="L737" s="2" t="s">
        <v>167</v>
      </c>
      <c r="M737" s="2" t="s">
        <v>167</v>
      </c>
      <c r="N737" s="2" t="s">
        <v>167</v>
      </c>
      <c r="O737" s="2" t="s">
        <v>167</v>
      </c>
      <c r="P737" s="2" t="s">
        <v>167</v>
      </c>
      <c r="Q737" s="2" t="s">
        <v>167</v>
      </c>
      <c r="R737" s="2" t="s">
        <v>167</v>
      </c>
      <c r="S737" s="2" t="s">
        <v>167</v>
      </c>
      <c r="T737" s="2" t="s">
        <v>167</v>
      </c>
    </row>
    <row r="738" spans="1:20" x14ac:dyDescent="0.25">
      <c r="A738" s="9" t="str">
        <f t="shared" si="56"/>
        <v>8</v>
      </c>
      <c r="B738" s="9" t="str">
        <f t="shared" si="57"/>
        <v>8</v>
      </c>
      <c r="C738" s="9" t="str">
        <f t="shared" si="58"/>
        <v>8</v>
      </c>
      <c r="D738" s="9" t="str">
        <f t="shared" si="59"/>
        <v>8</v>
      </c>
      <c r="E738" s="2" t="s">
        <v>167</v>
      </c>
      <c r="F738" s="2" t="s">
        <v>167</v>
      </c>
      <c r="G738" s="2" t="s">
        <v>167</v>
      </c>
      <c r="H738" s="2" t="s">
        <v>167</v>
      </c>
      <c r="I738" s="2" t="s">
        <v>167</v>
      </c>
      <c r="J738" s="2" t="s">
        <v>167</v>
      </c>
      <c r="K738" s="2" t="s">
        <v>167</v>
      </c>
      <c r="L738" s="2" t="s">
        <v>167</v>
      </c>
      <c r="M738" s="2" t="s">
        <v>167</v>
      </c>
      <c r="N738" s="2" t="s">
        <v>167</v>
      </c>
      <c r="O738" s="2" t="s">
        <v>167</v>
      </c>
      <c r="P738" s="2" t="s">
        <v>167</v>
      </c>
      <c r="Q738" s="2" t="s">
        <v>167</v>
      </c>
      <c r="R738" s="2" t="s">
        <v>167</v>
      </c>
      <c r="S738" s="2" t="s">
        <v>167</v>
      </c>
      <c r="T738" s="2" t="s">
        <v>167</v>
      </c>
    </row>
    <row r="739" spans="1:20" x14ac:dyDescent="0.25">
      <c r="A739" s="9" t="str">
        <f t="shared" si="56"/>
        <v>8</v>
      </c>
      <c r="B739" s="9" t="str">
        <f t="shared" si="57"/>
        <v>8</v>
      </c>
      <c r="C739" s="9" t="str">
        <f t="shared" si="58"/>
        <v>8</v>
      </c>
      <c r="D739" s="9" t="str">
        <f t="shared" si="59"/>
        <v>8</v>
      </c>
      <c r="E739" s="2" t="s">
        <v>167</v>
      </c>
      <c r="F739" s="2" t="s">
        <v>167</v>
      </c>
      <c r="G739" s="2" t="s">
        <v>167</v>
      </c>
      <c r="H739" s="2" t="s">
        <v>167</v>
      </c>
      <c r="I739" s="2" t="s">
        <v>167</v>
      </c>
      <c r="J739" s="2" t="s">
        <v>167</v>
      </c>
      <c r="K739" s="2" t="s">
        <v>167</v>
      </c>
      <c r="L739" s="2" t="s">
        <v>167</v>
      </c>
      <c r="M739" s="2" t="s">
        <v>167</v>
      </c>
      <c r="N739" s="2" t="s">
        <v>167</v>
      </c>
      <c r="O739" s="2" t="s">
        <v>167</v>
      </c>
      <c r="P739" s="2" t="s">
        <v>167</v>
      </c>
      <c r="Q739" s="2" t="s">
        <v>167</v>
      </c>
      <c r="R739" s="2" t="s">
        <v>167</v>
      </c>
      <c r="S739" s="2" t="s">
        <v>167</v>
      </c>
      <c r="T739" s="2" t="s">
        <v>167</v>
      </c>
    </row>
    <row r="740" spans="1:20" x14ac:dyDescent="0.25">
      <c r="A740" s="9" t="str">
        <f t="shared" si="56"/>
        <v>8</v>
      </c>
      <c r="B740" s="9" t="str">
        <f t="shared" si="57"/>
        <v>8</v>
      </c>
      <c r="C740" s="9" t="str">
        <f t="shared" si="58"/>
        <v>8</v>
      </c>
      <c r="D740" s="9" t="str">
        <f t="shared" si="59"/>
        <v>8</v>
      </c>
      <c r="E740" s="2" t="s">
        <v>167</v>
      </c>
      <c r="F740" s="2" t="s">
        <v>167</v>
      </c>
      <c r="G740" s="2" t="s">
        <v>167</v>
      </c>
      <c r="H740" s="2" t="s">
        <v>167</v>
      </c>
      <c r="I740" s="2" t="s">
        <v>167</v>
      </c>
      <c r="J740" s="2" t="s">
        <v>167</v>
      </c>
      <c r="K740" s="2" t="s">
        <v>167</v>
      </c>
      <c r="L740" s="2" t="s">
        <v>167</v>
      </c>
      <c r="M740" s="2" t="s">
        <v>167</v>
      </c>
      <c r="N740" s="2" t="s">
        <v>167</v>
      </c>
      <c r="O740" s="2" t="s">
        <v>167</v>
      </c>
      <c r="P740" s="2" t="s">
        <v>167</v>
      </c>
      <c r="Q740" s="2" t="s">
        <v>167</v>
      </c>
      <c r="R740" s="2" t="s">
        <v>167</v>
      </c>
      <c r="S740" s="2" t="s">
        <v>167</v>
      </c>
      <c r="T740" s="2" t="s">
        <v>167</v>
      </c>
    </row>
    <row r="741" spans="1:20" x14ac:dyDescent="0.25">
      <c r="A741" s="9" t="str">
        <f t="shared" si="56"/>
        <v>8</v>
      </c>
      <c r="B741" s="9" t="str">
        <f t="shared" si="57"/>
        <v>8</v>
      </c>
      <c r="C741" s="9" t="str">
        <f t="shared" si="58"/>
        <v>8</v>
      </c>
      <c r="D741" s="9" t="str">
        <f t="shared" si="59"/>
        <v>8</v>
      </c>
      <c r="E741" s="2" t="s">
        <v>167</v>
      </c>
      <c r="F741" s="2" t="s">
        <v>167</v>
      </c>
      <c r="G741" s="2" t="s">
        <v>167</v>
      </c>
      <c r="H741" s="2" t="s">
        <v>167</v>
      </c>
      <c r="I741" s="2" t="s">
        <v>167</v>
      </c>
      <c r="J741" s="2" t="s">
        <v>167</v>
      </c>
      <c r="K741" s="2" t="s">
        <v>167</v>
      </c>
      <c r="L741" s="2" t="s">
        <v>167</v>
      </c>
      <c r="M741" s="2" t="s">
        <v>167</v>
      </c>
      <c r="N741" s="2" t="s">
        <v>167</v>
      </c>
      <c r="O741" s="2" t="s">
        <v>167</v>
      </c>
      <c r="P741" s="2" t="s">
        <v>167</v>
      </c>
      <c r="Q741" s="2" t="s">
        <v>167</v>
      </c>
      <c r="R741" s="2" t="s">
        <v>167</v>
      </c>
      <c r="S741" s="2" t="s">
        <v>167</v>
      </c>
      <c r="T741" s="2" t="s">
        <v>167</v>
      </c>
    </row>
    <row r="742" spans="1:20" x14ac:dyDescent="0.25">
      <c r="A742" s="9" t="str">
        <f t="shared" si="56"/>
        <v>8</v>
      </c>
      <c r="B742" s="9" t="str">
        <f t="shared" si="57"/>
        <v>8</v>
      </c>
      <c r="C742" s="9" t="str">
        <f t="shared" si="58"/>
        <v>8</v>
      </c>
      <c r="D742" s="9" t="str">
        <f t="shared" si="59"/>
        <v>8</v>
      </c>
      <c r="E742" s="2" t="s">
        <v>167</v>
      </c>
      <c r="F742" s="2" t="s">
        <v>167</v>
      </c>
      <c r="G742" s="2" t="s">
        <v>167</v>
      </c>
      <c r="H742" s="2" t="s">
        <v>167</v>
      </c>
      <c r="I742" s="2" t="s">
        <v>167</v>
      </c>
      <c r="J742" s="2" t="s">
        <v>167</v>
      </c>
      <c r="K742" s="2" t="s">
        <v>167</v>
      </c>
      <c r="L742" s="2" t="s">
        <v>167</v>
      </c>
      <c r="M742" s="2" t="s">
        <v>167</v>
      </c>
      <c r="N742" s="2" t="s">
        <v>167</v>
      </c>
      <c r="O742" s="2" t="s">
        <v>167</v>
      </c>
      <c r="P742" s="2" t="s">
        <v>167</v>
      </c>
      <c r="Q742" s="2" t="s">
        <v>167</v>
      </c>
      <c r="R742" s="2" t="s">
        <v>167</v>
      </c>
      <c r="S742" s="2" t="s">
        <v>167</v>
      </c>
      <c r="T742" s="2" t="s">
        <v>167</v>
      </c>
    </row>
    <row r="743" spans="1:20" x14ac:dyDescent="0.25">
      <c r="A743" s="9" t="str">
        <f t="shared" si="56"/>
        <v>8</v>
      </c>
      <c r="B743" s="9" t="str">
        <f t="shared" si="57"/>
        <v>8</v>
      </c>
      <c r="C743" s="9" t="str">
        <f t="shared" si="58"/>
        <v>8</v>
      </c>
      <c r="D743" s="9" t="str">
        <f t="shared" si="59"/>
        <v>8</v>
      </c>
      <c r="E743" s="2" t="s">
        <v>167</v>
      </c>
      <c r="F743" s="2" t="s">
        <v>167</v>
      </c>
      <c r="G743" s="2" t="s">
        <v>167</v>
      </c>
      <c r="H743" s="2" t="s">
        <v>167</v>
      </c>
      <c r="I743" s="2" t="s">
        <v>167</v>
      </c>
      <c r="J743" s="2" t="s">
        <v>167</v>
      </c>
      <c r="K743" s="2" t="s">
        <v>167</v>
      </c>
      <c r="L743" s="2" t="s">
        <v>167</v>
      </c>
      <c r="M743" s="2" t="s">
        <v>167</v>
      </c>
      <c r="N743" s="2" t="s">
        <v>167</v>
      </c>
      <c r="O743" s="2" t="s">
        <v>167</v>
      </c>
      <c r="P743" s="2" t="s">
        <v>167</v>
      </c>
      <c r="Q743" s="2" t="s">
        <v>167</v>
      </c>
      <c r="R743" s="2" t="s">
        <v>167</v>
      </c>
      <c r="S743" s="2" t="s">
        <v>167</v>
      </c>
      <c r="T743" s="2" t="s">
        <v>167</v>
      </c>
    </row>
    <row r="744" spans="1:20" x14ac:dyDescent="0.25">
      <c r="A744" s="9" t="str">
        <f t="shared" si="56"/>
        <v>8</v>
      </c>
      <c r="B744" s="9" t="str">
        <f t="shared" si="57"/>
        <v>8</v>
      </c>
      <c r="C744" s="9" t="str">
        <f t="shared" si="58"/>
        <v>8</v>
      </c>
      <c r="D744" s="9" t="str">
        <f t="shared" si="59"/>
        <v>8</v>
      </c>
      <c r="E744" s="2" t="s">
        <v>167</v>
      </c>
      <c r="F744" s="2" t="s">
        <v>167</v>
      </c>
      <c r="G744" s="2" t="s">
        <v>167</v>
      </c>
      <c r="H744" s="2" t="s">
        <v>167</v>
      </c>
      <c r="I744" s="2" t="s">
        <v>167</v>
      </c>
      <c r="J744" s="2" t="s">
        <v>167</v>
      </c>
      <c r="K744" s="2" t="s">
        <v>167</v>
      </c>
      <c r="L744" s="2" t="s">
        <v>167</v>
      </c>
      <c r="M744" s="2" t="s">
        <v>167</v>
      </c>
      <c r="N744" s="2" t="s">
        <v>167</v>
      </c>
      <c r="O744" s="2" t="s">
        <v>167</v>
      </c>
      <c r="P744" s="2" t="s">
        <v>167</v>
      </c>
      <c r="Q744" s="2" t="s">
        <v>167</v>
      </c>
      <c r="R744" s="2" t="s">
        <v>167</v>
      </c>
      <c r="S744" s="2" t="s">
        <v>167</v>
      </c>
      <c r="T744" s="2" t="s">
        <v>167</v>
      </c>
    </row>
    <row r="745" spans="1:20" x14ac:dyDescent="0.25">
      <c r="A745" s="9" t="str">
        <f t="shared" si="56"/>
        <v>8</v>
      </c>
      <c r="B745" s="9" t="str">
        <f t="shared" si="57"/>
        <v>8</v>
      </c>
      <c r="C745" s="9" t="str">
        <f t="shared" si="58"/>
        <v>8</v>
      </c>
      <c r="D745" s="9" t="str">
        <f t="shared" si="59"/>
        <v>8</v>
      </c>
      <c r="E745" s="2" t="s">
        <v>167</v>
      </c>
      <c r="F745" s="2" t="s">
        <v>167</v>
      </c>
      <c r="G745" s="2" t="s">
        <v>167</v>
      </c>
      <c r="H745" s="2" t="s">
        <v>167</v>
      </c>
      <c r="I745" s="2" t="s">
        <v>167</v>
      </c>
      <c r="J745" s="2" t="s">
        <v>167</v>
      </c>
      <c r="K745" s="2" t="s">
        <v>167</v>
      </c>
      <c r="L745" s="2" t="s">
        <v>167</v>
      </c>
      <c r="M745" s="2" t="s">
        <v>167</v>
      </c>
      <c r="N745" s="2" t="s">
        <v>167</v>
      </c>
      <c r="O745" s="2" t="s">
        <v>167</v>
      </c>
      <c r="P745" s="2" t="s">
        <v>167</v>
      </c>
      <c r="Q745" s="2" t="s">
        <v>167</v>
      </c>
      <c r="R745" s="2" t="s">
        <v>167</v>
      </c>
      <c r="S745" s="2" t="s">
        <v>167</v>
      </c>
      <c r="T745" s="2" t="s">
        <v>167</v>
      </c>
    </row>
    <row r="746" spans="1:20" x14ac:dyDescent="0.25">
      <c r="A746" s="9" t="str">
        <f t="shared" si="56"/>
        <v>8</v>
      </c>
      <c r="B746" s="9" t="str">
        <f t="shared" si="57"/>
        <v>8</v>
      </c>
      <c r="C746" s="9" t="str">
        <f t="shared" si="58"/>
        <v>8</v>
      </c>
      <c r="D746" s="9" t="str">
        <f t="shared" si="59"/>
        <v>8</v>
      </c>
      <c r="E746" s="2" t="s">
        <v>167</v>
      </c>
      <c r="F746" s="2" t="s">
        <v>167</v>
      </c>
      <c r="G746" s="2" t="s">
        <v>167</v>
      </c>
      <c r="H746" s="2" t="s">
        <v>167</v>
      </c>
      <c r="I746" s="2" t="s">
        <v>167</v>
      </c>
      <c r="J746" s="2" t="s">
        <v>167</v>
      </c>
      <c r="K746" s="2" t="s">
        <v>167</v>
      </c>
      <c r="L746" s="2" t="s">
        <v>167</v>
      </c>
      <c r="M746" s="2" t="s">
        <v>167</v>
      </c>
      <c r="N746" s="2" t="s">
        <v>167</v>
      </c>
      <c r="O746" s="2" t="s">
        <v>167</v>
      </c>
      <c r="P746" s="2" t="s">
        <v>167</v>
      </c>
      <c r="Q746" s="2" t="s">
        <v>167</v>
      </c>
      <c r="R746" s="2" t="s">
        <v>167</v>
      </c>
      <c r="S746" s="2" t="s">
        <v>167</v>
      </c>
      <c r="T746" s="2" t="s">
        <v>167</v>
      </c>
    </row>
    <row r="747" spans="1:20" x14ac:dyDescent="0.25">
      <c r="A747" s="9" t="str">
        <f t="shared" si="56"/>
        <v>8</v>
      </c>
      <c r="B747" s="9" t="str">
        <f t="shared" si="57"/>
        <v>8</v>
      </c>
      <c r="C747" s="9" t="str">
        <f t="shared" si="58"/>
        <v>8</v>
      </c>
      <c r="D747" s="9" t="str">
        <f t="shared" si="59"/>
        <v>8</v>
      </c>
      <c r="E747" s="2" t="s">
        <v>167</v>
      </c>
      <c r="F747" s="2" t="s">
        <v>167</v>
      </c>
      <c r="G747" s="2" t="s">
        <v>167</v>
      </c>
      <c r="H747" s="2" t="s">
        <v>167</v>
      </c>
      <c r="I747" s="2" t="s">
        <v>167</v>
      </c>
      <c r="J747" s="2" t="s">
        <v>167</v>
      </c>
      <c r="K747" s="2" t="s">
        <v>167</v>
      </c>
      <c r="L747" s="2" t="s">
        <v>167</v>
      </c>
      <c r="M747" s="2" t="s">
        <v>167</v>
      </c>
      <c r="N747" s="2" t="s">
        <v>167</v>
      </c>
      <c r="O747" s="2" t="s">
        <v>167</v>
      </c>
      <c r="P747" s="2" t="s">
        <v>167</v>
      </c>
      <c r="Q747" s="2" t="s">
        <v>167</v>
      </c>
      <c r="R747" s="2" t="s">
        <v>167</v>
      </c>
      <c r="S747" s="2" t="s">
        <v>167</v>
      </c>
      <c r="T747" s="2" t="s">
        <v>167</v>
      </c>
    </row>
    <row r="748" spans="1:20" x14ac:dyDescent="0.25">
      <c r="A748" s="9" t="str">
        <f t="shared" si="56"/>
        <v>8</v>
      </c>
      <c r="B748" s="9" t="str">
        <f t="shared" si="57"/>
        <v>8</v>
      </c>
      <c r="C748" s="9" t="str">
        <f t="shared" si="58"/>
        <v>8</v>
      </c>
      <c r="D748" s="9" t="str">
        <f t="shared" si="59"/>
        <v>8</v>
      </c>
      <c r="E748" s="2" t="s">
        <v>167</v>
      </c>
      <c r="F748" s="2" t="s">
        <v>167</v>
      </c>
      <c r="G748" s="2" t="s">
        <v>167</v>
      </c>
      <c r="H748" s="2" t="s">
        <v>167</v>
      </c>
      <c r="I748" s="2" t="s">
        <v>167</v>
      </c>
      <c r="J748" s="2" t="s">
        <v>167</v>
      </c>
      <c r="K748" s="2" t="s">
        <v>167</v>
      </c>
      <c r="L748" s="2" t="s">
        <v>167</v>
      </c>
      <c r="M748" s="2" t="s">
        <v>167</v>
      </c>
      <c r="N748" s="2" t="s">
        <v>167</v>
      </c>
      <c r="O748" s="2" t="s">
        <v>167</v>
      </c>
      <c r="P748" s="2" t="s">
        <v>167</v>
      </c>
      <c r="Q748" s="2" t="s">
        <v>167</v>
      </c>
      <c r="R748" s="2" t="s">
        <v>167</v>
      </c>
      <c r="S748" s="2" t="s">
        <v>167</v>
      </c>
      <c r="T748" s="2" t="s">
        <v>167</v>
      </c>
    </row>
    <row r="749" spans="1:20" x14ac:dyDescent="0.25">
      <c r="A749" s="9" t="str">
        <f t="shared" si="56"/>
        <v>8</v>
      </c>
      <c r="B749" s="9" t="str">
        <f t="shared" si="57"/>
        <v>8</v>
      </c>
      <c r="C749" s="9" t="str">
        <f t="shared" si="58"/>
        <v>8</v>
      </c>
      <c r="D749" s="9" t="str">
        <f t="shared" si="59"/>
        <v>8</v>
      </c>
      <c r="E749" s="2" t="s">
        <v>167</v>
      </c>
      <c r="F749" s="2" t="s">
        <v>167</v>
      </c>
      <c r="G749" s="2" t="s">
        <v>167</v>
      </c>
      <c r="H749" s="2" t="s">
        <v>167</v>
      </c>
      <c r="I749" s="2" t="s">
        <v>167</v>
      </c>
      <c r="J749" s="2" t="s">
        <v>167</v>
      </c>
      <c r="K749" s="2" t="s">
        <v>167</v>
      </c>
      <c r="L749" s="2" t="s">
        <v>167</v>
      </c>
      <c r="M749" s="2" t="s">
        <v>167</v>
      </c>
      <c r="N749" s="2" t="s">
        <v>167</v>
      </c>
      <c r="O749" s="2" t="s">
        <v>167</v>
      </c>
      <c r="P749" s="2" t="s">
        <v>167</v>
      </c>
      <c r="Q749" s="2" t="s">
        <v>167</v>
      </c>
      <c r="R749" s="2" t="s">
        <v>167</v>
      </c>
      <c r="S749" s="2" t="s">
        <v>167</v>
      </c>
      <c r="T749" s="2" t="s">
        <v>167</v>
      </c>
    </row>
    <row r="750" spans="1:20" x14ac:dyDescent="0.25">
      <c r="A750" s="9" t="str">
        <f t="shared" si="56"/>
        <v>8</v>
      </c>
      <c r="B750" s="9" t="str">
        <f t="shared" si="57"/>
        <v>8</v>
      </c>
      <c r="C750" s="9" t="str">
        <f t="shared" si="58"/>
        <v>8</v>
      </c>
      <c r="D750" s="9" t="str">
        <f t="shared" si="59"/>
        <v>8</v>
      </c>
      <c r="E750" s="2" t="s">
        <v>167</v>
      </c>
      <c r="F750" s="2" t="s">
        <v>167</v>
      </c>
      <c r="G750" s="2" t="s">
        <v>167</v>
      </c>
      <c r="H750" s="2" t="s">
        <v>167</v>
      </c>
      <c r="I750" s="2" t="s">
        <v>167</v>
      </c>
      <c r="J750" s="2" t="s">
        <v>167</v>
      </c>
      <c r="K750" s="2" t="s">
        <v>167</v>
      </c>
      <c r="L750" s="2" t="s">
        <v>167</v>
      </c>
      <c r="M750" s="2" t="s">
        <v>167</v>
      </c>
      <c r="N750" s="2" t="s">
        <v>167</v>
      </c>
      <c r="O750" s="2" t="s">
        <v>167</v>
      </c>
      <c r="P750" s="2" t="s">
        <v>167</v>
      </c>
      <c r="Q750" s="2" t="s">
        <v>167</v>
      </c>
      <c r="R750" s="2" t="s">
        <v>167</v>
      </c>
      <c r="S750" s="2" t="s">
        <v>167</v>
      </c>
      <c r="T750" s="2" t="s">
        <v>167</v>
      </c>
    </row>
    <row r="751" spans="1:20" x14ac:dyDescent="0.25">
      <c r="A751" s="9" t="str">
        <f t="shared" si="56"/>
        <v>8</v>
      </c>
      <c r="B751" s="9" t="str">
        <f t="shared" si="57"/>
        <v>8</v>
      </c>
      <c r="C751" s="9" t="str">
        <f t="shared" si="58"/>
        <v>8</v>
      </c>
      <c r="D751" s="9" t="str">
        <f t="shared" si="59"/>
        <v>8</v>
      </c>
      <c r="E751" s="2" t="s">
        <v>167</v>
      </c>
      <c r="F751" s="2" t="s">
        <v>167</v>
      </c>
      <c r="G751" s="2" t="s">
        <v>167</v>
      </c>
      <c r="H751" s="2" t="s">
        <v>167</v>
      </c>
      <c r="I751" s="2" t="s">
        <v>167</v>
      </c>
      <c r="J751" s="2" t="s">
        <v>167</v>
      </c>
      <c r="K751" s="2" t="s">
        <v>167</v>
      </c>
      <c r="L751" s="2" t="s">
        <v>167</v>
      </c>
      <c r="M751" s="2" t="s">
        <v>167</v>
      </c>
      <c r="N751" s="2" t="s">
        <v>167</v>
      </c>
      <c r="O751" s="2" t="s">
        <v>167</v>
      </c>
      <c r="P751" s="2" t="s">
        <v>167</v>
      </c>
      <c r="Q751" s="2" t="s">
        <v>167</v>
      </c>
      <c r="R751" s="2" t="s">
        <v>167</v>
      </c>
      <c r="S751" s="2" t="s">
        <v>167</v>
      </c>
      <c r="T751" s="2" t="s">
        <v>167</v>
      </c>
    </row>
    <row r="752" spans="1:20" x14ac:dyDescent="0.25">
      <c r="A752" s="9" t="str">
        <f t="shared" si="56"/>
        <v>8</v>
      </c>
      <c r="B752" s="9" t="str">
        <f t="shared" si="57"/>
        <v>8</v>
      </c>
      <c r="C752" s="9" t="str">
        <f t="shared" si="58"/>
        <v>8</v>
      </c>
      <c r="D752" s="9" t="str">
        <f t="shared" si="59"/>
        <v>8</v>
      </c>
      <c r="E752" s="2" t="s">
        <v>167</v>
      </c>
      <c r="F752" s="2" t="s">
        <v>167</v>
      </c>
      <c r="G752" s="2" t="s">
        <v>167</v>
      </c>
      <c r="H752" s="2" t="s">
        <v>167</v>
      </c>
      <c r="I752" s="2" t="s">
        <v>167</v>
      </c>
      <c r="J752" s="2" t="s">
        <v>167</v>
      </c>
      <c r="K752" s="2" t="s">
        <v>167</v>
      </c>
      <c r="L752" s="2" t="s">
        <v>167</v>
      </c>
      <c r="M752" s="2" t="s">
        <v>167</v>
      </c>
      <c r="N752" s="2" t="s">
        <v>167</v>
      </c>
      <c r="O752" s="2" t="s">
        <v>167</v>
      </c>
      <c r="P752" s="2" t="s">
        <v>167</v>
      </c>
      <c r="Q752" s="2" t="s">
        <v>167</v>
      </c>
      <c r="R752" s="2" t="s">
        <v>167</v>
      </c>
      <c r="S752" s="2" t="s">
        <v>167</v>
      </c>
      <c r="T752" s="2" t="s">
        <v>167</v>
      </c>
    </row>
    <row r="753" spans="1:20" x14ac:dyDescent="0.25">
      <c r="A753" s="9" t="str">
        <f t="shared" si="56"/>
        <v>8</v>
      </c>
      <c r="B753" s="9" t="str">
        <f t="shared" si="57"/>
        <v>8</v>
      </c>
      <c r="C753" s="9" t="str">
        <f t="shared" si="58"/>
        <v>8</v>
      </c>
      <c r="D753" s="9" t="str">
        <f t="shared" si="59"/>
        <v>8</v>
      </c>
      <c r="E753" s="2" t="s">
        <v>167</v>
      </c>
      <c r="F753" s="2" t="s">
        <v>167</v>
      </c>
      <c r="G753" s="2" t="s">
        <v>167</v>
      </c>
      <c r="H753" s="2" t="s">
        <v>167</v>
      </c>
      <c r="I753" s="2" t="s">
        <v>167</v>
      </c>
      <c r="J753" s="2" t="s">
        <v>167</v>
      </c>
      <c r="K753" s="2" t="s">
        <v>167</v>
      </c>
      <c r="L753" s="2" t="s">
        <v>167</v>
      </c>
      <c r="M753" s="2" t="s">
        <v>167</v>
      </c>
      <c r="N753" s="2" t="s">
        <v>167</v>
      </c>
      <c r="O753" s="2" t="s">
        <v>167</v>
      </c>
      <c r="P753" s="2" t="s">
        <v>167</v>
      </c>
      <c r="Q753" s="2" t="s">
        <v>167</v>
      </c>
      <c r="R753" s="2" t="s">
        <v>167</v>
      </c>
      <c r="S753" s="2" t="s">
        <v>167</v>
      </c>
      <c r="T753" s="2" t="s">
        <v>167</v>
      </c>
    </row>
    <row r="754" spans="1:20" x14ac:dyDescent="0.25">
      <c r="A754" s="9" t="str">
        <f t="shared" si="56"/>
        <v>8</v>
      </c>
      <c r="B754" s="9" t="str">
        <f t="shared" si="57"/>
        <v>8</v>
      </c>
      <c r="C754" s="9" t="str">
        <f t="shared" si="58"/>
        <v>8</v>
      </c>
      <c r="D754" s="9" t="str">
        <f t="shared" si="59"/>
        <v>8</v>
      </c>
      <c r="E754" s="2" t="s">
        <v>167</v>
      </c>
      <c r="F754" s="2" t="s">
        <v>167</v>
      </c>
      <c r="G754" s="2" t="s">
        <v>167</v>
      </c>
      <c r="H754" s="2" t="s">
        <v>167</v>
      </c>
      <c r="I754" s="2" t="s">
        <v>167</v>
      </c>
      <c r="J754" s="2" t="s">
        <v>167</v>
      </c>
      <c r="K754" s="2" t="s">
        <v>167</v>
      </c>
      <c r="L754" s="2" t="s">
        <v>167</v>
      </c>
      <c r="M754" s="2" t="s">
        <v>167</v>
      </c>
      <c r="N754" s="2" t="s">
        <v>167</v>
      </c>
      <c r="O754" s="2" t="s">
        <v>167</v>
      </c>
      <c r="P754" s="2" t="s">
        <v>167</v>
      </c>
      <c r="Q754" s="2" t="s">
        <v>167</v>
      </c>
      <c r="R754" s="2" t="s">
        <v>167</v>
      </c>
      <c r="S754" s="2" t="s">
        <v>167</v>
      </c>
      <c r="T754" s="2" t="s">
        <v>167</v>
      </c>
    </row>
    <row r="755" spans="1:20" x14ac:dyDescent="0.25">
      <c r="A755" s="9" t="str">
        <f t="shared" si="56"/>
        <v>8</v>
      </c>
      <c r="B755" s="9" t="str">
        <f t="shared" si="57"/>
        <v>8</v>
      </c>
      <c r="C755" s="9" t="str">
        <f t="shared" si="58"/>
        <v>8</v>
      </c>
      <c r="D755" s="9" t="str">
        <f t="shared" si="59"/>
        <v>8</v>
      </c>
      <c r="E755" s="2" t="s">
        <v>167</v>
      </c>
      <c r="F755" s="2" t="s">
        <v>167</v>
      </c>
      <c r="G755" s="2" t="s">
        <v>167</v>
      </c>
      <c r="H755" s="2" t="s">
        <v>167</v>
      </c>
      <c r="I755" s="2" t="s">
        <v>167</v>
      </c>
      <c r="J755" s="2" t="s">
        <v>167</v>
      </c>
      <c r="K755" s="2" t="s">
        <v>167</v>
      </c>
      <c r="L755" s="2" t="s">
        <v>167</v>
      </c>
      <c r="M755" s="2" t="s">
        <v>167</v>
      </c>
      <c r="N755" s="2" t="s">
        <v>167</v>
      </c>
      <c r="O755" s="2" t="s">
        <v>167</v>
      </c>
      <c r="P755" s="2" t="s">
        <v>167</v>
      </c>
      <c r="Q755" s="2" t="s">
        <v>167</v>
      </c>
      <c r="R755" s="2" t="s">
        <v>167</v>
      </c>
      <c r="S755" s="2" t="s">
        <v>167</v>
      </c>
      <c r="T755" s="2" t="s">
        <v>167</v>
      </c>
    </row>
    <row r="756" spans="1:20" x14ac:dyDescent="0.25">
      <c r="A756" s="9" t="str">
        <f t="shared" si="56"/>
        <v>8</v>
      </c>
      <c r="B756" s="9" t="str">
        <f t="shared" si="57"/>
        <v>8</v>
      </c>
      <c r="C756" s="9" t="str">
        <f t="shared" si="58"/>
        <v>8</v>
      </c>
      <c r="D756" s="9" t="str">
        <f t="shared" si="59"/>
        <v>8</v>
      </c>
      <c r="E756" s="2" t="s">
        <v>167</v>
      </c>
      <c r="F756" s="2" t="s">
        <v>167</v>
      </c>
      <c r="G756" s="2" t="s">
        <v>167</v>
      </c>
      <c r="H756" s="2" t="s">
        <v>167</v>
      </c>
      <c r="I756" s="2" t="s">
        <v>167</v>
      </c>
      <c r="J756" s="2" t="s">
        <v>167</v>
      </c>
      <c r="K756" s="2" t="s">
        <v>167</v>
      </c>
      <c r="L756" s="2" t="s">
        <v>167</v>
      </c>
      <c r="M756" s="2" t="s">
        <v>167</v>
      </c>
      <c r="N756" s="2" t="s">
        <v>167</v>
      </c>
      <c r="O756" s="2" t="s">
        <v>167</v>
      </c>
      <c r="P756" s="2" t="s">
        <v>167</v>
      </c>
      <c r="Q756" s="2" t="s">
        <v>167</v>
      </c>
      <c r="R756" s="2" t="s">
        <v>167</v>
      </c>
      <c r="S756" s="2" t="s">
        <v>167</v>
      </c>
      <c r="T756" s="2" t="s">
        <v>167</v>
      </c>
    </row>
    <row r="757" spans="1:20" x14ac:dyDescent="0.25">
      <c r="A757" s="9" t="str">
        <f t="shared" si="56"/>
        <v>8</v>
      </c>
      <c r="B757" s="9" t="str">
        <f t="shared" si="57"/>
        <v>8</v>
      </c>
      <c r="C757" s="9" t="str">
        <f t="shared" si="58"/>
        <v>8</v>
      </c>
      <c r="D757" s="9" t="str">
        <f t="shared" si="59"/>
        <v>8</v>
      </c>
      <c r="E757" s="2" t="s">
        <v>167</v>
      </c>
      <c r="F757" s="2" t="s">
        <v>167</v>
      </c>
      <c r="G757" s="2" t="s">
        <v>167</v>
      </c>
      <c r="H757" s="2" t="s">
        <v>167</v>
      </c>
      <c r="I757" s="2" t="s">
        <v>167</v>
      </c>
      <c r="J757" s="2" t="s">
        <v>167</v>
      </c>
      <c r="K757" s="2" t="s">
        <v>167</v>
      </c>
      <c r="L757" s="2" t="s">
        <v>167</v>
      </c>
      <c r="M757" s="2" t="s">
        <v>167</v>
      </c>
      <c r="N757" s="2" t="s">
        <v>167</v>
      </c>
      <c r="O757" s="2" t="s">
        <v>167</v>
      </c>
      <c r="P757" s="2" t="s">
        <v>167</v>
      </c>
      <c r="Q757" s="2" t="s">
        <v>167</v>
      </c>
      <c r="R757" s="2" t="s">
        <v>167</v>
      </c>
      <c r="S757" s="2" t="s">
        <v>167</v>
      </c>
      <c r="T757" s="2" t="s">
        <v>167</v>
      </c>
    </row>
    <row r="758" spans="1:20" x14ac:dyDescent="0.25">
      <c r="A758" s="9" t="str">
        <f t="shared" si="56"/>
        <v>8</v>
      </c>
      <c r="B758" s="9" t="str">
        <f t="shared" si="57"/>
        <v>8</v>
      </c>
      <c r="C758" s="9" t="str">
        <f t="shared" si="58"/>
        <v>8</v>
      </c>
      <c r="D758" s="9" t="str">
        <f t="shared" si="59"/>
        <v>8</v>
      </c>
      <c r="E758" s="2" t="s">
        <v>167</v>
      </c>
      <c r="F758" s="2" t="s">
        <v>167</v>
      </c>
      <c r="G758" s="2" t="s">
        <v>167</v>
      </c>
      <c r="H758" s="2" t="s">
        <v>167</v>
      </c>
      <c r="I758" s="2" t="s">
        <v>167</v>
      </c>
      <c r="J758" s="2" t="s">
        <v>167</v>
      </c>
      <c r="K758" s="2" t="s">
        <v>167</v>
      </c>
      <c r="L758" s="2" t="s">
        <v>167</v>
      </c>
      <c r="M758" s="2" t="s">
        <v>167</v>
      </c>
      <c r="N758" s="2" t="s">
        <v>167</v>
      </c>
      <c r="O758" s="2" t="s">
        <v>167</v>
      </c>
      <c r="P758" s="2" t="s">
        <v>167</v>
      </c>
      <c r="Q758" s="2" t="s">
        <v>167</v>
      </c>
      <c r="R758" s="2" t="s">
        <v>167</v>
      </c>
      <c r="S758" s="2" t="s">
        <v>167</v>
      </c>
      <c r="T758" s="2" t="s">
        <v>167</v>
      </c>
    </row>
    <row r="759" spans="1:20" x14ac:dyDescent="0.25">
      <c r="A759" s="9" t="str">
        <f t="shared" si="56"/>
        <v>8</v>
      </c>
      <c r="B759" s="9" t="str">
        <f t="shared" si="57"/>
        <v>8</v>
      </c>
      <c r="C759" s="9" t="str">
        <f t="shared" si="58"/>
        <v>8</v>
      </c>
      <c r="D759" s="9" t="str">
        <f t="shared" si="59"/>
        <v>8</v>
      </c>
      <c r="E759" s="2" t="s">
        <v>167</v>
      </c>
      <c r="F759" s="2" t="s">
        <v>167</v>
      </c>
      <c r="G759" s="2" t="s">
        <v>167</v>
      </c>
      <c r="H759" s="2" t="s">
        <v>167</v>
      </c>
      <c r="I759" s="2" t="s">
        <v>167</v>
      </c>
      <c r="J759" s="2" t="s">
        <v>167</v>
      </c>
      <c r="K759" s="2" t="s">
        <v>167</v>
      </c>
      <c r="L759" s="2" t="s">
        <v>167</v>
      </c>
      <c r="M759" s="2" t="s">
        <v>167</v>
      </c>
      <c r="N759" s="2" t="s">
        <v>167</v>
      </c>
      <c r="O759" s="2" t="s">
        <v>167</v>
      </c>
      <c r="P759" s="2" t="s">
        <v>167</v>
      </c>
      <c r="Q759" s="2" t="s">
        <v>167</v>
      </c>
      <c r="R759" s="2" t="s">
        <v>167</v>
      </c>
      <c r="S759" s="2" t="s">
        <v>167</v>
      </c>
      <c r="T759" s="2" t="s">
        <v>167</v>
      </c>
    </row>
    <row r="760" spans="1:20" x14ac:dyDescent="0.25">
      <c r="A760" s="9" t="str">
        <f t="shared" si="56"/>
        <v>8</v>
      </c>
      <c r="B760" s="9" t="str">
        <f t="shared" si="57"/>
        <v>8</v>
      </c>
      <c r="C760" s="9" t="str">
        <f t="shared" si="58"/>
        <v>8</v>
      </c>
      <c r="D760" s="9" t="str">
        <f t="shared" si="59"/>
        <v>8</v>
      </c>
      <c r="E760" s="2" t="s">
        <v>167</v>
      </c>
      <c r="F760" s="2" t="s">
        <v>167</v>
      </c>
      <c r="G760" s="2" t="s">
        <v>167</v>
      </c>
      <c r="H760" s="2" t="s">
        <v>167</v>
      </c>
      <c r="I760" s="2" t="s">
        <v>167</v>
      </c>
      <c r="J760" s="2" t="s">
        <v>167</v>
      </c>
      <c r="K760" s="2" t="s">
        <v>167</v>
      </c>
      <c r="L760" s="2" t="s">
        <v>167</v>
      </c>
      <c r="M760" s="2" t="s">
        <v>167</v>
      </c>
      <c r="N760" s="2" t="s">
        <v>167</v>
      </c>
      <c r="O760" s="2" t="s">
        <v>167</v>
      </c>
      <c r="P760" s="2" t="s">
        <v>167</v>
      </c>
      <c r="Q760" s="2" t="s">
        <v>167</v>
      </c>
      <c r="R760" s="2" t="s">
        <v>167</v>
      </c>
      <c r="S760" s="2" t="s">
        <v>167</v>
      </c>
      <c r="T760" s="2" t="s">
        <v>167</v>
      </c>
    </row>
    <row r="761" spans="1:20" x14ac:dyDescent="0.25">
      <c r="A761" s="9" t="str">
        <f t="shared" si="56"/>
        <v>8</v>
      </c>
      <c r="B761" s="9" t="str">
        <f t="shared" si="57"/>
        <v>8</v>
      </c>
      <c r="C761" s="9" t="str">
        <f t="shared" si="58"/>
        <v>8</v>
      </c>
      <c r="D761" s="9" t="str">
        <f t="shared" si="59"/>
        <v>8</v>
      </c>
      <c r="E761" s="2" t="s">
        <v>167</v>
      </c>
      <c r="F761" s="2" t="s">
        <v>167</v>
      </c>
      <c r="G761" s="2" t="s">
        <v>167</v>
      </c>
      <c r="H761" s="2" t="s">
        <v>167</v>
      </c>
      <c r="I761" s="2" t="s">
        <v>167</v>
      </c>
      <c r="J761" s="2" t="s">
        <v>167</v>
      </c>
      <c r="K761" s="2" t="s">
        <v>167</v>
      </c>
      <c r="L761" s="2" t="s">
        <v>167</v>
      </c>
      <c r="M761" s="2" t="s">
        <v>167</v>
      </c>
      <c r="N761" s="2" t="s">
        <v>167</v>
      </c>
      <c r="O761" s="2" t="s">
        <v>167</v>
      </c>
      <c r="P761" s="2" t="s">
        <v>167</v>
      </c>
      <c r="Q761" s="2" t="s">
        <v>167</v>
      </c>
      <c r="R761" s="2" t="s">
        <v>167</v>
      </c>
      <c r="S761" s="2" t="s">
        <v>167</v>
      </c>
      <c r="T761" s="2" t="s">
        <v>167</v>
      </c>
    </row>
    <row r="762" spans="1:20" x14ac:dyDescent="0.25">
      <c r="A762" s="9" t="str">
        <f t="shared" si="56"/>
        <v>8</v>
      </c>
      <c r="B762" s="9" t="str">
        <f t="shared" si="57"/>
        <v>8</v>
      </c>
      <c r="C762" s="9" t="str">
        <f t="shared" si="58"/>
        <v>8</v>
      </c>
      <c r="D762" s="9" t="str">
        <f t="shared" si="59"/>
        <v>8</v>
      </c>
      <c r="E762" s="2" t="s">
        <v>167</v>
      </c>
      <c r="F762" s="2" t="s">
        <v>167</v>
      </c>
      <c r="G762" s="2" t="s">
        <v>167</v>
      </c>
      <c r="H762" s="2" t="s">
        <v>167</v>
      </c>
      <c r="I762" s="2" t="s">
        <v>167</v>
      </c>
      <c r="J762" s="2" t="s">
        <v>167</v>
      </c>
      <c r="K762" s="2" t="s">
        <v>167</v>
      </c>
      <c r="L762" s="2" t="s">
        <v>167</v>
      </c>
      <c r="M762" s="2" t="s">
        <v>167</v>
      </c>
      <c r="N762" s="2" t="s">
        <v>167</v>
      </c>
      <c r="O762" s="2" t="s">
        <v>167</v>
      </c>
      <c r="P762" s="2" t="s">
        <v>167</v>
      </c>
      <c r="Q762" s="2" t="s">
        <v>167</v>
      </c>
      <c r="R762" s="2" t="s">
        <v>167</v>
      </c>
      <c r="S762" s="2" t="s">
        <v>167</v>
      </c>
      <c r="T762" s="2" t="s">
        <v>167</v>
      </c>
    </row>
    <row r="763" spans="1:20" x14ac:dyDescent="0.25">
      <c r="A763" s="9" t="str">
        <f t="shared" si="56"/>
        <v>8</v>
      </c>
      <c r="B763" s="9" t="str">
        <f t="shared" si="57"/>
        <v>8</v>
      </c>
      <c r="C763" s="9" t="str">
        <f t="shared" si="58"/>
        <v>8</v>
      </c>
      <c r="D763" s="9" t="str">
        <f t="shared" si="59"/>
        <v>8</v>
      </c>
      <c r="E763" s="2" t="s">
        <v>167</v>
      </c>
      <c r="F763" s="2" t="s">
        <v>167</v>
      </c>
      <c r="G763" s="2" t="s">
        <v>167</v>
      </c>
      <c r="H763" s="2" t="s">
        <v>167</v>
      </c>
      <c r="I763" s="2" t="s">
        <v>167</v>
      </c>
      <c r="J763" s="2" t="s">
        <v>167</v>
      </c>
      <c r="K763" s="2" t="s">
        <v>167</v>
      </c>
      <c r="L763" s="2" t="s">
        <v>167</v>
      </c>
      <c r="M763" s="2" t="s">
        <v>167</v>
      </c>
      <c r="N763" s="2" t="s">
        <v>167</v>
      </c>
      <c r="O763" s="2" t="s">
        <v>167</v>
      </c>
      <c r="P763" s="2" t="s">
        <v>167</v>
      </c>
      <c r="Q763" s="2" t="s">
        <v>167</v>
      </c>
      <c r="R763" s="2" t="s">
        <v>167</v>
      </c>
      <c r="S763" s="2" t="s">
        <v>167</v>
      </c>
      <c r="T763" s="2" t="s">
        <v>167</v>
      </c>
    </row>
    <row r="764" spans="1:20" x14ac:dyDescent="0.25">
      <c r="A764" s="9" t="str">
        <f t="shared" si="56"/>
        <v>8</v>
      </c>
      <c r="B764" s="9" t="str">
        <f t="shared" si="57"/>
        <v>8</v>
      </c>
      <c r="C764" s="9" t="str">
        <f t="shared" si="58"/>
        <v>8</v>
      </c>
      <c r="D764" s="9" t="str">
        <f t="shared" si="59"/>
        <v>8</v>
      </c>
      <c r="E764" s="2" t="s">
        <v>167</v>
      </c>
      <c r="F764" s="2" t="s">
        <v>167</v>
      </c>
      <c r="G764" s="2" t="s">
        <v>167</v>
      </c>
      <c r="H764" s="2" t="s">
        <v>167</v>
      </c>
      <c r="I764" s="2" t="s">
        <v>167</v>
      </c>
      <c r="J764" s="2" t="s">
        <v>167</v>
      </c>
      <c r="K764" s="2" t="s">
        <v>167</v>
      </c>
      <c r="L764" s="2" t="s">
        <v>167</v>
      </c>
      <c r="M764" s="2" t="s">
        <v>167</v>
      </c>
      <c r="N764" s="2" t="s">
        <v>167</v>
      </c>
      <c r="O764" s="2" t="s">
        <v>167</v>
      </c>
      <c r="P764" s="2" t="s">
        <v>167</v>
      </c>
      <c r="Q764" s="2" t="s">
        <v>167</v>
      </c>
      <c r="R764" s="2" t="s">
        <v>167</v>
      </c>
      <c r="S764" s="2" t="s">
        <v>167</v>
      </c>
      <c r="T764" s="2" t="s">
        <v>167</v>
      </c>
    </row>
    <row r="765" spans="1:20" x14ac:dyDescent="0.25">
      <c r="A765" s="9" t="str">
        <f t="shared" si="56"/>
        <v>8</v>
      </c>
      <c r="B765" s="9" t="str">
        <f t="shared" si="57"/>
        <v>8</v>
      </c>
      <c r="C765" s="9" t="str">
        <f t="shared" si="58"/>
        <v>8</v>
      </c>
      <c r="D765" s="9" t="str">
        <f t="shared" si="59"/>
        <v>8</v>
      </c>
      <c r="E765" s="2" t="s">
        <v>167</v>
      </c>
      <c r="F765" s="2" t="s">
        <v>167</v>
      </c>
      <c r="G765" s="2" t="s">
        <v>167</v>
      </c>
      <c r="H765" s="2" t="s">
        <v>167</v>
      </c>
      <c r="I765" s="2" t="s">
        <v>167</v>
      </c>
      <c r="J765" s="2" t="s">
        <v>167</v>
      </c>
      <c r="K765" s="2" t="s">
        <v>167</v>
      </c>
      <c r="L765" s="2" t="s">
        <v>167</v>
      </c>
      <c r="M765" s="2" t="s">
        <v>167</v>
      </c>
      <c r="N765" s="2" t="s">
        <v>167</v>
      </c>
      <c r="O765" s="2" t="s">
        <v>167</v>
      </c>
      <c r="P765" s="2" t="s">
        <v>167</v>
      </c>
      <c r="Q765" s="2" t="s">
        <v>167</v>
      </c>
      <c r="R765" s="2" t="s">
        <v>167</v>
      </c>
      <c r="S765" s="2" t="s">
        <v>167</v>
      </c>
      <c r="T765" s="2" t="s">
        <v>167</v>
      </c>
    </row>
    <row r="766" spans="1:20" x14ac:dyDescent="0.25">
      <c r="A766" s="9" t="str">
        <f t="shared" ref="A766:A800" si="64">CONCATENATE($E$701,Q766)</f>
        <v>8</v>
      </c>
      <c r="B766" s="9" t="str">
        <f t="shared" ref="B766:B800" si="65">CONCATENATE($E$701,H766)</f>
        <v>8</v>
      </c>
      <c r="C766" s="9" t="str">
        <f t="shared" ref="C766:C800" si="66">CONCATENATE($E$701,K766)</f>
        <v>8</v>
      </c>
      <c r="D766" s="9" t="str">
        <f t="shared" ref="D766:D800" si="67">CONCATENATE($E$701,N766)</f>
        <v>8</v>
      </c>
      <c r="E766" s="2" t="s">
        <v>167</v>
      </c>
      <c r="F766" s="2" t="s">
        <v>167</v>
      </c>
      <c r="G766" s="2" t="s">
        <v>167</v>
      </c>
      <c r="H766" s="2" t="s">
        <v>167</v>
      </c>
      <c r="I766" s="2" t="s">
        <v>167</v>
      </c>
      <c r="J766" s="2" t="s">
        <v>167</v>
      </c>
      <c r="K766" s="2" t="s">
        <v>167</v>
      </c>
      <c r="L766" s="2" t="s">
        <v>167</v>
      </c>
      <c r="M766" s="2" t="s">
        <v>167</v>
      </c>
      <c r="N766" s="2" t="s">
        <v>167</v>
      </c>
      <c r="O766" s="2" t="s">
        <v>167</v>
      </c>
      <c r="P766" s="2" t="s">
        <v>167</v>
      </c>
      <c r="Q766" s="2" t="s">
        <v>167</v>
      </c>
      <c r="R766" s="2" t="s">
        <v>167</v>
      </c>
      <c r="S766" s="2" t="s">
        <v>167</v>
      </c>
      <c r="T766" s="2" t="s">
        <v>167</v>
      </c>
    </row>
    <row r="767" spans="1:20" x14ac:dyDescent="0.25">
      <c r="A767" s="9" t="str">
        <f t="shared" si="64"/>
        <v>8</v>
      </c>
      <c r="B767" s="9" t="str">
        <f t="shared" si="65"/>
        <v>8</v>
      </c>
      <c r="C767" s="9" t="str">
        <f t="shared" si="66"/>
        <v>8</v>
      </c>
      <c r="D767" s="9" t="str">
        <f t="shared" si="67"/>
        <v>8</v>
      </c>
      <c r="E767" s="2" t="s">
        <v>167</v>
      </c>
      <c r="F767" s="2" t="s">
        <v>167</v>
      </c>
      <c r="G767" s="2" t="s">
        <v>167</v>
      </c>
      <c r="H767" s="2" t="s">
        <v>167</v>
      </c>
      <c r="I767" s="2" t="s">
        <v>167</v>
      </c>
      <c r="J767" s="2" t="s">
        <v>167</v>
      </c>
      <c r="K767" s="2" t="s">
        <v>167</v>
      </c>
      <c r="L767" s="2" t="s">
        <v>167</v>
      </c>
      <c r="M767" s="2" t="s">
        <v>167</v>
      </c>
      <c r="N767" s="2" t="s">
        <v>167</v>
      </c>
      <c r="O767" s="2" t="s">
        <v>167</v>
      </c>
      <c r="P767" s="2" t="s">
        <v>167</v>
      </c>
      <c r="Q767" s="2" t="s">
        <v>167</v>
      </c>
      <c r="R767" s="2" t="s">
        <v>167</v>
      </c>
      <c r="S767" s="2" t="s">
        <v>167</v>
      </c>
      <c r="T767" s="2" t="s">
        <v>167</v>
      </c>
    </row>
    <row r="768" spans="1:20" x14ac:dyDescent="0.25">
      <c r="A768" s="9" t="str">
        <f t="shared" si="64"/>
        <v>8</v>
      </c>
      <c r="B768" s="9" t="str">
        <f t="shared" si="65"/>
        <v>8</v>
      </c>
      <c r="C768" s="9" t="str">
        <f t="shared" si="66"/>
        <v>8</v>
      </c>
      <c r="D768" s="9" t="str">
        <f t="shared" si="67"/>
        <v>8</v>
      </c>
      <c r="E768" s="2" t="s">
        <v>167</v>
      </c>
      <c r="F768" s="2" t="s">
        <v>167</v>
      </c>
      <c r="G768" s="2" t="s">
        <v>167</v>
      </c>
      <c r="H768" s="2" t="s">
        <v>167</v>
      </c>
      <c r="I768" s="2" t="s">
        <v>167</v>
      </c>
      <c r="J768" s="2" t="s">
        <v>167</v>
      </c>
      <c r="K768" s="2" t="s">
        <v>167</v>
      </c>
      <c r="L768" s="2" t="s">
        <v>167</v>
      </c>
      <c r="M768" s="2" t="s">
        <v>167</v>
      </c>
      <c r="N768" s="2" t="s">
        <v>167</v>
      </c>
      <c r="O768" s="2" t="s">
        <v>167</v>
      </c>
      <c r="P768" s="2" t="s">
        <v>167</v>
      </c>
      <c r="Q768" s="2" t="s">
        <v>167</v>
      </c>
      <c r="R768" s="2" t="s">
        <v>167</v>
      </c>
      <c r="S768" s="2" t="s">
        <v>167</v>
      </c>
      <c r="T768" s="2" t="s">
        <v>167</v>
      </c>
    </row>
    <row r="769" spans="1:20" x14ac:dyDescent="0.25">
      <c r="A769" s="9" t="str">
        <f t="shared" si="64"/>
        <v>8</v>
      </c>
      <c r="B769" s="9" t="str">
        <f t="shared" si="65"/>
        <v>8</v>
      </c>
      <c r="C769" s="9" t="str">
        <f t="shared" si="66"/>
        <v>8</v>
      </c>
      <c r="D769" s="9" t="str">
        <f t="shared" si="67"/>
        <v>8</v>
      </c>
      <c r="E769" s="2" t="s">
        <v>167</v>
      </c>
      <c r="F769" s="2" t="s">
        <v>167</v>
      </c>
      <c r="G769" s="2" t="s">
        <v>167</v>
      </c>
      <c r="H769" s="2" t="s">
        <v>167</v>
      </c>
      <c r="I769" s="2" t="s">
        <v>167</v>
      </c>
      <c r="J769" s="2" t="s">
        <v>167</v>
      </c>
      <c r="K769" s="2" t="s">
        <v>167</v>
      </c>
      <c r="L769" s="2" t="s">
        <v>167</v>
      </c>
      <c r="M769" s="2" t="s">
        <v>167</v>
      </c>
      <c r="N769" s="2" t="s">
        <v>167</v>
      </c>
      <c r="O769" s="2" t="s">
        <v>167</v>
      </c>
      <c r="P769" s="2" t="s">
        <v>167</v>
      </c>
      <c r="Q769" s="2" t="s">
        <v>167</v>
      </c>
      <c r="R769" s="2" t="s">
        <v>167</v>
      </c>
      <c r="S769" s="2" t="s">
        <v>167</v>
      </c>
      <c r="T769" s="2" t="s">
        <v>167</v>
      </c>
    </row>
    <row r="770" spans="1:20" x14ac:dyDescent="0.25">
      <c r="A770" s="9" t="str">
        <f t="shared" si="64"/>
        <v>8</v>
      </c>
      <c r="B770" s="9" t="str">
        <f t="shared" si="65"/>
        <v>8</v>
      </c>
      <c r="C770" s="9" t="str">
        <f t="shared" si="66"/>
        <v>8</v>
      </c>
      <c r="D770" s="9" t="str">
        <f t="shared" si="67"/>
        <v>8</v>
      </c>
      <c r="E770" s="2" t="s">
        <v>167</v>
      </c>
      <c r="F770" s="2" t="s">
        <v>167</v>
      </c>
      <c r="G770" s="2" t="s">
        <v>167</v>
      </c>
      <c r="H770" s="2" t="s">
        <v>167</v>
      </c>
      <c r="I770" s="2" t="s">
        <v>167</v>
      </c>
      <c r="J770" s="2" t="s">
        <v>167</v>
      </c>
      <c r="K770" s="2" t="s">
        <v>167</v>
      </c>
      <c r="L770" s="2" t="s">
        <v>167</v>
      </c>
      <c r="M770" s="2" t="s">
        <v>167</v>
      </c>
      <c r="N770" s="2" t="s">
        <v>167</v>
      </c>
      <c r="O770" s="2" t="s">
        <v>167</v>
      </c>
      <c r="P770" s="2" t="s">
        <v>167</v>
      </c>
      <c r="Q770" s="2" t="s">
        <v>167</v>
      </c>
      <c r="R770" s="2" t="s">
        <v>167</v>
      </c>
      <c r="S770" s="2" t="s">
        <v>167</v>
      </c>
      <c r="T770" s="2" t="s">
        <v>167</v>
      </c>
    </row>
    <row r="771" spans="1:20" x14ac:dyDescent="0.25">
      <c r="A771" s="9" t="str">
        <f t="shared" si="64"/>
        <v>8</v>
      </c>
      <c r="B771" s="9" t="str">
        <f t="shared" si="65"/>
        <v>8</v>
      </c>
      <c r="C771" s="9" t="str">
        <f t="shared" si="66"/>
        <v>8</v>
      </c>
      <c r="D771" s="9" t="str">
        <f t="shared" si="67"/>
        <v>8</v>
      </c>
      <c r="E771" s="2" t="s">
        <v>167</v>
      </c>
      <c r="F771" s="2" t="s">
        <v>167</v>
      </c>
      <c r="G771" s="2" t="s">
        <v>167</v>
      </c>
      <c r="H771" s="2" t="s">
        <v>167</v>
      </c>
      <c r="I771" s="2" t="s">
        <v>167</v>
      </c>
      <c r="J771" s="2" t="s">
        <v>167</v>
      </c>
      <c r="K771" s="2" t="s">
        <v>167</v>
      </c>
      <c r="L771" s="2" t="s">
        <v>167</v>
      </c>
      <c r="M771" s="2" t="s">
        <v>167</v>
      </c>
      <c r="N771" s="2" t="s">
        <v>167</v>
      </c>
      <c r="O771" s="2" t="s">
        <v>167</v>
      </c>
      <c r="P771" s="2" t="s">
        <v>167</v>
      </c>
      <c r="Q771" s="2" t="s">
        <v>167</v>
      </c>
      <c r="R771" s="2" t="s">
        <v>167</v>
      </c>
      <c r="S771" s="2" t="s">
        <v>167</v>
      </c>
      <c r="T771" s="2" t="s">
        <v>167</v>
      </c>
    </row>
    <row r="772" spans="1:20" x14ac:dyDescent="0.25">
      <c r="A772" s="9" t="str">
        <f t="shared" si="64"/>
        <v>8</v>
      </c>
      <c r="B772" s="9" t="str">
        <f t="shared" si="65"/>
        <v>8</v>
      </c>
      <c r="C772" s="9" t="str">
        <f t="shared" si="66"/>
        <v>8</v>
      </c>
      <c r="D772" s="9" t="str">
        <f t="shared" si="67"/>
        <v>8</v>
      </c>
      <c r="E772" s="2" t="s">
        <v>167</v>
      </c>
      <c r="F772" s="2" t="s">
        <v>167</v>
      </c>
      <c r="G772" s="2" t="s">
        <v>167</v>
      </c>
      <c r="H772" s="2" t="s">
        <v>167</v>
      </c>
      <c r="I772" s="2" t="s">
        <v>167</v>
      </c>
      <c r="J772" s="2" t="s">
        <v>167</v>
      </c>
      <c r="K772" s="2" t="s">
        <v>167</v>
      </c>
      <c r="L772" s="2" t="s">
        <v>167</v>
      </c>
      <c r="M772" s="2" t="s">
        <v>167</v>
      </c>
      <c r="N772" s="2" t="s">
        <v>167</v>
      </c>
      <c r="O772" s="2" t="s">
        <v>167</v>
      </c>
      <c r="P772" s="2" t="s">
        <v>167</v>
      </c>
      <c r="Q772" s="2" t="s">
        <v>167</v>
      </c>
      <c r="R772" s="2" t="s">
        <v>167</v>
      </c>
      <c r="S772" s="2" t="s">
        <v>167</v>
      </c>
      <c r="T772" s="2" t="s">
        <v>167</v>
      </c>
    </row>
    <row r="773" spans="1:20" x14ac:dyDescent="0.25">
      <c r="A773" s="9" t="str">
        <f t="shared" si="64"/>
        <v>8</v>
      </c>
      <c r="B773" s="9" t="str">
        <f t="shared" si="65"/>
        <v>8</v>
      </c>
      <c r="C773" s="9" t="str">
        <f t="shared" si="66"/>
        <v>8</v>
      </c>
      <c r="D773" s="9" t="str">
        <f t="shared" si="67"/>
        <v>8</v>
      </c>
      <c r="E773" s="2" t="s">
        <v>167</v>
      </c>
      <c r="F773" s="2" t="s">
        <v>167</v>
      </c>
      <c r="G773" s="2" t="s">
        <v>167</v>
      </c>
      <c r="H773" s="2" t="s">
        <v>167</v>
      </c>
      <c r="I773" s="2" t="s">
        <v>167</v>
      </c>
      <c r="J773" s="2" t="s">
        <v>167</v>
      </c>
      <c r="K773" s="2" t="s">
        <v>167</v>
      </c>
      <c r="L773" s="2" t="s">
        <v>167</v>
      </c>
      <c r="M773" s="2" t="s">
        <v>167</v>
      </c>
      <c r="N773" s="2" t="s">
        <v>167</v>
      </c>
      <c r="O773" s="2" t="s">
        <v>167</v>
      </c>
      <c r="P773" s="2" t="s">
        <v>167</v>
      </c>
      <c r="Q773" s="2" t="s">
        <v>167</v>
      </c>
      <c r="R773" s="2" t="s">
        <v>167</v>
      </c>
      <c r="S773" s="2" t="s">
        <v>167</v>
      </c>
      <c r="T773" s="2" t="s">
        <v>167</v>
      </c>
    </row>
    <row r="774" spans="1:20" x14ac:dyDescent="0.25">
      <c r="A774" s="9" t="str">
        <f t="shared" si="64"/>
        <v>8</v>
      </c>
      <c r="B774" s="9" t="str">
        <f t="shared" si="65"/>
        <v>8</v>
      </c>
      <c r="C774" s="9" t="str">
        <f t="shared" si="66"/>
        <v>8</v>
      </c>
      <c r="D774" s="9" t="str">
        <f t="shared" si="67"/>
        <v>8</v>
      </c>
      <c r="E774" s="2" t="s">
        <v>167</v>
      </c>
      <c r="F774" s="2" t="s">
        <v>167</v>
      </c>
      <c r="G774" s="2" t="s">
        <v>167</v>
      </c>
      <c r="H774" s="2" t="s">
        <v>167</v>
      </c>
      <c r="I774" s="2" t="s">
        <v>167</v>
      </c>
      <c r="J774" s="2" t="s">
        <v>167</v>
      </c>
      <c r="K774" s="2" t="s">
        <v>167</v>
      </c>
      <c r="L774" s="2" t="s">
        <v>167</v>
      </c>
      <c r="M774" s="2" t="s">
        <v>167</v>
      </c>
      <c r="N774" s="2" t="s">
        <v>167</v>
      </c>
      <c r="O774" s="2" t="s">
        <v>167</v>
      </c>
      <c r="P774" s="2" t="s">
        <v>167</v>
      </c>
      <c r="Q774" s="2" t="s">
        <v>167</v>
      </c>
      <c r="R774" s="2" t="s">
        <v>167</v>
      </c>
      <c r="S774" s="2" t="s">
        <v>167</v>
      </c>
      <c r="T774" s="2" t="s">
        <v>167</v>
      </c>
    </row>
    <row r="775" spans="1:20" x14ac:dyDescent="0.25">
      <c r="A775" s="9" t="str">
        <f t="shared" si="64"/>
        <v>8</v>
      </c>
      <c r="B775" s="9" t="str">
        <f t="shared" si="65"/>
        <v>8</v>
      </c>
      <c r="C775" s="9" t="str">
        <f t="shared" si="66"/>
        <v>8</v>
      </c>
      <c r="D775" s="9" t="str">
        <f t="shared" si="67"/>
        <v>8</v>
      </c>
      <c r="E775" s="2" t="s">
        <v>167</v>
      </c>
      <c r="F775" s="2" t="s">
        <v>167</v>
      </c>
      <c r="G775" s="2" t="s">
        <v>167</v>
      </c>
      <c r="H775" s="2" t="s">
        <v>167</v>
      </c>
      <c r="I775" s="2" t="s">
        <v>167</v>
      </c>
      <c r="J775" s="2" t="s">
        <v>167</v>
      </c>
      <c r="K775" s="2" t="s">
        <v>167</v>
      </c>
      <c r="L775" s="2" t="s">
        <v>167</v>
      </c>
      <c r="M775" s="2" t="s">
        <v>167</v>
      </c>
      <c r="N775" s="2" t="s">
        <v>167</v>
      </c>
      <c r="O775" s="2" t="s">
        <v>167</v>
      </c>
      <c r="P775" s="2" t="s">
        <v>167</v>
      </c>
      <c r="Q775" s="2" t="s">
        <v>167</v>
      </c>
      <c r="R775" s="2" t="s">
        <v>167</v>
      </c>
      <c r="S775" s="2" t="s">
        <v>167</v>
      </c>
      <c r="T775" s="2" t="s">
        <v>167</v>
      </c>
    </row>
    <row r="776" spans="1:20" x14ac:dyDescent="0.25">
      <c r="A776" s="9" t="str">
        <f t="shared" si="64"/>
        <v>8</v>
      </c>
      <c r="B776" s="9" t="str">
        <f t="shared" si="65"/>
        <v>8</v>
      </c>
      <c r="C776" s="9" t="str">
        <f t="shared" si="66"/>
        <v>8</v>
      </c>
      <c r="D776" s="9" t="str">
        <f t="shared" si="67"/>
        <v>8</v>
      </c>
      <c r="E776" s="2" t="s">
        <v>167</v>
      </c>
      <c r="F776" s="2" t="s">
        <v>167</v>
      </c>
      <c r="G776" s="2" t="s">
        <v>167</v>
      </c>
      <c r="H776" s="2" t="s">
        <v>167</v>
      </c>
      <c r="I776" s="2" t="s">
        <v>167</v>
      </c>
      <c r="J776" s="2" t="s">
        <v>167</v>
      </c>
      <c r="K776" s="2" t="s">
        <v>167</v>
      </c>
      <c r="L776" s="2" t="s">
        <v>167</v>
      </c>
      <c r="M776" s="2" t="s">
        <v>167</v>
      </c>
      <c r="N776" s="2" t="s">
        <v>167</v>
      </c>
      <c r="O776" s="2" t="s">
        <v>167</v>
      </c>
      <c r="P776" s="2" t="s">
        <v>167</v>
      </c>
      <c r="Q776" s="2" t="s">
        <v>167</v>
      </c>
      <c r="R776" s="2" t="s">
        <v>167</v>
      </c>
      <c r="S776" s="2" t="s">
        <v>167</v>
      </c>
      <c r="T776" s="2" t="s">
        <v>167</v>
      </c>
    </row>
    <row r="777" spans="1:20" x14ac:dyDescent="0.25">
      <c r="A777" s="9" t="str">
        <f t="shared" si="64"/>
        <v>8</v>
      </c>
      <c r="B777" s="9" t="str">
        <f t="shared" si="65"/>
        <v>8</v>
      </c>
      <c r="C777" s="9" t="str">
        <f t="shared" si="66"/>
        <v>8</v>
      </c>
      <c r="D777" s="9" t="str">
        <f t="shared" si="67"/>
        <v>8</v>
      </c>
      <c r="E777" s="2" t="s">
        <v>167</v>
      </c>
      <c r="F777" s="2" t="s">
        <v>167</v>
      </c>
      <c r="G777" s="2" t="s">
        <v>167</v>
      </c>
      <c r="H777" s="2" t="s">
        <v>167</v>
      </c>
      <c r="I777" s="2" t="s">
        <v>167</v>
      </c>
      <c r="J777" s="2" t="s">
        <v>167</v>
      </c>
      <c r="K777" s="2" t="s">
        <v>167</v>
      </c>
      <c r="L777" s="2" t="s">
        <v>167</v>
      </c>
      <c r="M777" s="2" t="s">
        <v>167</v>
      </c>
      <c r="N777" s="2" t="s">
        <v>167</v>
      </c>
      <c r="O777" s="2" t="s">
        <v>167</v>
      </c>
      <c r="P777" s="2" t="s">
        <v>167</v>
      </c>
      <c r="Q777" s="2" t="s">
        <v>167</v>
      </c>
      <c r="R777" s="2" t="s">
        <v>167</v>
      </c>
      <c r="S777" s="2" t="s">
        <v>167</v>
      </c>
      <c r="T777" s="2" t="s">
        <v>167</v>
      </c>
    </row>
    <row r="778" spans="1:20" x14ac:dyDescent="0.25">
      <c r="A778" s="9" t="str">
        <f t="shared" si="64"/>
        <v>8</v>
      </c>
      <c r="B778" s="9" t="str">
        <f t="shared" si="65"/>
        <v>8</v>
      </c>
      <c r="C778" s="9" t="str">
        <f t="shared" si="66"/>
        <v>8</v>
      </c>
      <c r="D778" s="9" t="str">
        <f t="shared" si="67"/>
        <v>8</v>
      </c>
      <c r="E778" s="2" t="s">
        <v>167</v>
      </c>
      <c r="F778" s="2" t="s">
        <v>167</v>
      </c>
      <c r="G778" s="2" t="s">
        <v>167</v>
      </c>
      <c r="H778" s="2" t="s">
        <v>167</v>
      </c>
      <c r="I778" s="2" t="s">
        <v>167</v>
      </c>
      <c r="J778" s="2" t="s">
        <v>167</v>
      </c>
      <c r="K778" s="2" t="s">
        <v>167</v>
      </c>
      <c r="L778" s="2" t="s">
        <v>167</v>
      </c>
      <c r="M778" s="2" t="s">
        <v>167</v>
      </c>
      <c r="N778" s="2" t="s">
        <v>167</v>
      </c>
      <c r="O778" s="2" t="s">
        <v>167</v>
      </c>
      <c r="P778" s="2" t="s">
        <v>167</v>
      </c>
      <c r="Q778" s="2" t="s">
        <v>167</v>
      </c>
      <c r="R778" s="2" t="s">
        <v>167</v>
      </c>
      <c r="S778" s="2" t="s">
        <v>167</v>
      </c>
      <c r="T778" s="2" t="s">
        <v>167</v>
      </c>
    </row>
    <row r="779" spans="1:20" x14ac:dyDescent="0.25">
      <c r="A779" s="9" t="str">
        <f t="shared" si="64"/>
        <v>8</v>
      </c>
      <c r="B779" s="9" t="str">
        <f t="shared" si="65"/>
        <v>8</v>
      </c>
      <c r="C779" s="9" t="str">
        <f t="shared" si="66"/>
        <v>8</v>
      </c>
      <c r="D779" s="9" t="str">
        <f t="shared" si="67"/>
        <v>8</v>
      </c>
      <c r="E779" s="2" t="s">
        <v>167</v>
      </c>
      <c r="F779" s="2" t="s">
        <v>167</v>
      </c>
      <c r="G779" s="2" t="s">
        <v>167</v>
      </c>
      <c r="H779" s="2" t="s">
        <v>167</v>
      </c>
      <c r="I779" s="2" t="s">
        <v>167</v>
      </c>
      <c r="J779" s="2" t="s">
        <v>167</v>
      </c>
      <c r="K779" s="2" t="s">
        <v>167</v>
      </c>
      <c r="L779" s="2" t="s">
        <v>167</v>
      </c>
      <c r="M779" s="2" t="s">
        <v>167</v>
      </c>
      <c r="N779" s="2" t="s">
        <v>167</v>
      </c>
      <c r="O779" s="2" t="s">
        <v>167</v>
      </c>
      <c r="P779" s="2" t="s">
        <v>167</v>
      </c>
      <c r="Q779" s="2" t="s">
        <v>167</v>
      </c>
      <c r="R779" s="2" t="s">
        <v>167</v>
      </c>
      <c r="S779" s="2" t="s">
        <v>167</v>
      </c>
      <c r="T779" s="2" t="s">
        <v>167</v>
      </c>
    </row>
    <row r="780" spans="1:20" x14ac:dyDescent="0.25">
      <c r="A780" s="9" t="str">
        <f t="shared" si="64"/>
        <v>8</v>
      </c>
      <c r="B780" s="9" t="str">
        <f t="shared" si="65"/>
        <v>8</v>
      </c>
      <c r="C780" s="9" t="str">
        <f t="shared" si="66"/>
        <v>8</v>
      </c>
      <c r="D780" s="9" t="str">
        <f t="shared" si="67"/>
        <v>8</v>
      </c>
      <c r="E780" s="2" t="s">
        <v>167</v>
      </c>
      <c r="F780" s="2" t="s">
        <v>167</v>
      </c>
      <c r="G780" s="2" t="s">
        <v>167</v>
      </c>
      <c r="H780" s="2" t="s">
        <v>167</v>
      </c>
      <c r="I780" s="2" t="s">
        <v>167</v>
      </c>
      <c r="J780" s="2" t="s">
        <v>167</v>
      </c>
      <c r="K780" s="2" t="s">
        <v>167</v>
      </c>
      <c r="L780" s="2" t="s">
        <v>167</v>
      </c>
      <c r="M780" s="2" t="s">
        <v>167</v>
      </c>
      <c r="N780" s="2" t="s">
        <v>167</v>
      </c>
      <c r="O780" s="2" t="s">
        <v>167</v>
      </c>
      <c r="P780" s="2" t="s">
        <v>167</v>
      </c>
      <c r="Q780" s="2" t="s">
        <v>167</v>
      </c>
      <c r="R780" s="2" t="s">
        <v>167</v>
      </c>
      <c r="S780" s="2" t="s">
        <v>167</v>
      </c>
      <c r="T780" s="2" t="s">
        <v>167</v>
      </c>
    </row>
    <row r="781" spans="1:20" x14ac:dyDescent="0.25">
      <c r="A781" s="9" t="str">
        <f t="shared" si="64"/>
        <v>8</v>
      </c>
      <c r="B781" s="9" t="str">
        <f t="shared" si="65"/>
        <v>8</v>
      </c>
      <c r="C781" s="9" t="str">
        <f t="shared" si="66"/>
        <v>8</v>
      </c>
      <c r="D781" s="9" t="str">
        <f t="shared" si="67"/>
        <v>8</v>
      </c>
      <c r="E781" s="2" t="s">
        <v>167</v>
      </c>
      <c r="F781" s="2" t="s">
        <v>167</v>
      </c>
      <c r="G781" s="2" t="s">
        <v>167</v>
      </c>
      <c r="H781" s="2" t="s">
        <v>167</v>
      </c>
      <c r="I781" s="2" t="s">
        <v>167</v>
      </c>
      <c r="J781" s="2" t="s">
        <v>167</v>
      </c>
      <c r="K781" s="2" t="s">
        <v>167</v>
      </c>
      <c r="L781" s="2" t="s">
        <v>167</v>
      </c>
      <c r="M781" s="2" t="s">
        <v>167</v>
      </c>
      <c r="N781" s="2" t="s">
        <v>167</v>
      </c>
      <c r="O781" s="2" t="s">
        <v>167</v>
      </c>
      <c r="P781" s="2" t="s">
        <v>167</v>
      </c>
      <c r="Q781" s="2" t="s">
        <v>167</v>
      </c>
      <c r="R781" s="2" t="s">
        <v>167</v>
      </c>
      <c r="S781" s="2" t="s">
        <v>167</v>
      </c>
      <c r="T781" s="2" t="s">
        <v>167</v>
      </c>
    </row>
    <row r="782" spans="1:20" x14ac:dyDescent="0.25">
      <c r="A782" s="9" t="str">
        <f t="shared" si="64"/>
        <v>8</v>
      </c>
      <c r="B782" s="9" t="str">
        <f t="shared" si="65"/>
        <v>8</v>
      </c>
      <c r="C782" s="9" t="str">
        <f t="shared" si="66"/>
        <v>8</v>
      </c>
      <c r="D782" s="9" t="str">
        <f t="shared" si="67"/>
        <v>8</v>
      </c>
      <c r="E782" s="2" t="s">
        <v>167</v>
      </c>
      <c r="F782" s="2" t="s">
        <v>167</v>
      </c>
      <c r="G782" s="2" t="s">
        <v>167</v>
      </c>
      <c r="H782" s="2" t="s">
        <v>167</v>
      </c>
      <c r="I782" s="2" t="s">
        <v>167</v>
      </c>
      <c r="J782" s="2" t="s">
        <v>167</v>
      </c>
      <c r="K782" s="2" t="s">
        <v>167</v>
      </c>
      <c r="L782" s="2" t="s">
        <v>167</v>
      </c>
      <c r="M782" s="2" t="s">
        <v>167</v>
      </c>
      <c r="N782" s="2" t="s">
        <v>167</v>
      </c>
      <c r="O782" s="2" t="s">
        <v>167</v>
      </c>
      <c r="P782" s="2" t="s">
        <v>167</v>
      </c>
      <c r="Q782" s="2" t="s">
        <v>167</v>
      </c>
      <c r="R782" s="2" t="s">
        <v>167</v>
      </c>
      <c r="S782" s="2" t="s">
        <v>167</v>
      </c>
      <c r="T782" s="2" t="s">
        <v>167</v>
      </c>
    </row>
    <row r="783" spans="1:20" x14ac:dyDescent="0.25">
      <c r="A783" s="9" t="str">
        <f t="shared" si="64"/>
        <v>8</v>
      </c>
      <c r="B783" s="9" t="str">
        <f t="shared" si="65"/>
        <v>8</v>
      </c>
      <c r="C783" s="9" t="str">
        <f t="shared" si="66"/>
        <v>8</v>
      </c>
      <c r="D783" s="9" t="str">
        <f t="shared" si="67"/>
        <v>8</v>
      </c>
      <c r="E783" s="2" t="s">
        <v>167</v>
      </c>
      <c r="F783" s="2" t="s">
        <v>167</v>
      </c>
      <c r="G783" s="2" t="s">
        <v>167</v>
      </c>
      <c r="H783" s="2" t="s">
        <v>167</v>
      </c>
      <c r="I783" s="2" t="s">
        <v>167</v>
      </c>
      <c r="J783" s="2" t="s">
        <v>167</v>
      </c>
      <c r="K783" s="2" t="s">
        <v>167</v>
      </c>
      <c r="L783" s="2" t="s">
        <v>167</v>
      </c>
      <c r="M783" s="2" t="s">
        <v>167</v>
      </c>
      <c r="N783" s="2" t="s">
        <v>167</v>
      </c>
      <c r="O783" s="2" t="s">
        <v>167</v>
      </c>
      <c r="P783" s="2" t="s">
        <v>167</v>
      </c>
      <c r="Q783" s="2" t="s">
        <v>167</v>
      </c>
      <c r="R783" s="2" t="s">
        <v>167</v>
      </c>
      <c r="S783" s="2" t="s">
        <v>167</v>
      </c>
      <c r="T783" s="2" t="s">
        <v>167</v>
      </c>
    </row>
    <row r="784" spans="1:20" x14ac:dyDescent="0.25">
      <c r="A784" s="9" t="str">
        <f t="shared" si="64"/>
        <v>8</v>
      </c>
      <c r="B784" s="9" t="str">
        <f t="shared" si="65"/>
        <v>8</v>
      </c>
      <c r="C784" s="9" t="str">
        <f t="shared" si="66"/>
        <v>8</v>
      </c>
      <c r="D784" s="9" t="str">
        <f t="shared" si="67"/>
        <v>8</v>
      </c>
      <c r="E784" s="2" t="s">
        <v>167</v>
      </c>
      <c r="F784" s="2" t="s">
        <v>167</v>
      </c>
      <c r="G784" s="2" t="s">
        <v>167</v>
      </c>
      <c r="H784" s="2" t="s">
        <v>167</v>
      </c>
      <c r="I784" s="2" t="s">
        <v>167</v>
      </c>
      <c r="J784" s="2" t="s">
        <v>167</v>
      </c>
      <c r="K784" s="2" t="s">
        <v>167</v>
      </c>
      <c r="L784" s="2" t="s">
        <v>167</v>
      </c>
      <c r="M784" s="2" t="s">
        <v>167</v>
      </c>
      <c r="N784" s="2" t="s">
        <v>167</v>
      </c>
      <c r="O784" s="2" t="s">
        <v>167</v>
      </c>
      <c r="P784" s="2" t="s">
        <v>167</v>
      </c>
      <c r="Q784" s="2" t="s">
        <v>167</v>
      </c>
      <c r="R784" s="2" t="s">
        <v>167</v>
      </c>
      <c r="S784" s="2" t="s">
        <v>167</v>
      </c>
      <c r="T784" s="2" t="s">
        <v>167</v>
      </c>
    </row>
    <row r="785" spans="1:20" x14ac:dyDescent="0.25">
      <c r="A785" s="9" t="str">
        <f t="shared" si="64"/>
        <v>8</v>
      </c>
      <c r="B785" s="9" t="str">
        <f t="shared" si="65"/>
        <v>8</v>
      </c>
      <c r="C785" s="9" t="str">
        <f t="shared" si="66"/>
        <v>8</v>
      </c>
      <c r="D785" s="9" t="str">
        <f t="shared" si="67"/>
        <v>8</v>
      </c>
      <c r="E785" s="2" t="s">
        <v>167</v>
      </c>
      <c r="F785" s="2" t="s">
        <v>167</v>
      </c>
      <c r="G785" s="2" t="s">
        <v>167</v>
      </c>
      <c r="H785" s="2" t="s">
        <v>167</v>
      </c>
      <c r="I785" s="2" t="s">
        <v>167</v>
      </c>
      <c r="J785" s="2" t="s">
        <v>167</v>
      </c>
      <c r="K785" s="2" t="s">
        <v>167</v>
      </c>
      <c r="L785" s="2" t="s">
        <v>167</v>
      </c>
      <c r="M785" s="2" t="s">
        <v>167</v>
      </c>
      <c r="N785" s="2" t="s">
        <v>167</v>
      </c>
      <c r="O785" s="2" t="s">
        <v>167</v>
      </c>
      <c r="P785" s="2" t="s">
        <v>167</v>
      </c>
      <c r="Q785" s="2" t="s">
        <v>167</v>
      </c>
      <c r="R785" s="2" t="s">
        <v>167</v>
      </c>
      <c r="S785" s="2" t="s">
        <v>167</v>
      </c>
      <c r="T785" s="2" t="s">
        <v>167</v>
      </c>
    </row>
    <row r="786" spans="1:20" x14ac:dyDescent="0.25">
      <c r="A786" s="9" t="str">
        <f t="shared" si="64"/>
        <v>8</v>
      </c>
      <c r="B786" s="9" t="str">
        <f t="shared" si="65"/>
        <v>8</v>
      </c>
      <c r="C786" s="9" t="str">
        <f t="shared" si="66"/>
        <v>8</v>
      </c>
      <c r="D786" s="9" t="str">
        <f t="shared" si="67"/>
        <v>8</v>
      </c>
      <c r="E786" s="2" t="s">
        <v>167</v>
      </c>
      <c r="F786" s="2" t="s">
        <v>167</v>
      </c>
      <c r="G786" s="2" t="s">
        <v>167</v>
      </c>
      <c r="H786" s="2" t="s">
        <v>167</v>
      </c>
      <c r="I786" s="2" t="s">
        <v>167</v>
      </c>
      <c r="J786" s="2" t="s">
        <v>167</v>
      </c>
      <c r="K786" s="2" t="s">
        <v>167</v>
      </c>
      <c r="L786" s="2" t="s">
        <v>167</v>
      </c>
      <c r="M786" s="2" t="s">
        <v>167</v>
      </c>
      <c r="N786" s="2" t="s">
        <v>167</v>
      </c>
      <c r="O786" s="2" t="s">
        <v>167</v>
      </c>
      <c r="P786" s="2" t="s">
        <v>167</v>
      </c>
      <c r="Q786" s="2" t="s">
        <v>167</v>
      </c>
      <c r="R786" s="2" t="s">
        <v>167</v>
      </c>
      <c r="S786" s="2" t="s">
        <v>167</v>
      </c>
      <c r="T786" s="2" t="s">
        <v>167</v>
      </c>
    </row>
    <row r="787" spans="1:20" x14ac:dyDescent="0.25">
      <c r="A787" s="9" t="str">
        <f t="shared" si="64"/>
        <v>8</v>
      </c>
      <c r="B787" s="9" t="str">
        <f t="shared" si="65"/>
        <v>8</v>
      </c>
      <c r="C787" s="9" t="str">
        <f t="shared" si="66"/>
        <v>8</v>
      </c>
      <c r="D787" s="9" t="str">
        <f t="shared" si="67"/>
        <v>8</v>
      </c>
      <c r="E787" s="2" t="s">
        <v>167</v>
      </c>
      <c r="F787" s="2" t="s">
        <v>167</v>
      </c>
      <c r="G787" s="2" t="s">
        <v>167</v>
      </c>
      <c r="H787" s="2" t="s">
        <v>167</v>
      </c>
      <c r="I787" s="2" t="s">
        <v>167</v>
      </c>
      <c r="J787" s="2" t="s">
        <v>167</v>
      </c>
      <c r="K787" s="2" t="s">
        <v>167</v>
      </c>
      <c r="L787" s="2" t="s">
        <v>167</v>
      </c>
      <c r="M787" s="2" t="s">
        <v>167</v>
      </c>
      <c r="N787" s="2" t="s">
        <v>167</v>
      </c>
      <c r="O787" s="2" t="s">
        <v>167</v>
      </c>
      <c r="P787" s="2" t="s">
        <v>167</v>
      </c>
      <c r="Q787" s="2" t="s">
        <v>167</v>
      </c>
      <c r="R787" s="2" t="s">
        <v>167</v>
      </c>
      <c r="S787" s="2" t="s">
        <v>167</v>
      </c>
      <c r="T787" s="2" t="s">
        <v>167</v>
      </c>
    </row>
    <row r="788" spans="1:20" x14ac:dyDescent="0.25">
      <c r="A788" s="9" t="str">
        <f t="shared" si="64"/>
        <v>8</v>
      </c>
      <c r="B788" s="9" t="str">
        <f t="shared" si="65"/>
        <v>8</v>
      </c>
      <c r="C788" s="9" t="str">
        <f t="shared" si="66"/>
        <v>8</v>
      </c>
      <c r="D788" s="9" t="str">
        <f t="shared" si="67"/>
        <v>8</v>
      </c>
      <c r="E788" s="2" t="s">
        <v>167</v>
      </c>
      <c r="F788" s="2" t="s">
        <v>167</v>
      </c>
      <c r="G788" s="2" t="s">
        <v>167</v>
      </c>
      <c r="H788" s="2" t="s">
        <v>167</v>
      </c>
      <c r="I788" s="2" t="s">
        <v>167</v>
      </c>
      <c r="J788" s="2" t="s">
        <v>167</v>
      </c>
      <c r="K788" s="2" t="s">
        <v>167</v>
      </c>
      <c r="L788" s="2" t="s">
        <v>167</v>
      </c>
      <c r="M788" s="2" t="s">
        <v>167</v>
      </c>
      <c r="N788" s="2" t="s">
        <v>167</v>
      </c>
      <c r="O788" s="2" t="s">
        <v>167</v>
      </c>
      <c r="P788" s="2" t="s">
        <v>167</v>
      </c>
      <c r="Q788" s="2" t="s">
        <v>167</v>
      </c>
      <c r="R788" s="2" t="s">
        <v>167</v>
      </c>
      <c r="S788" s="2" t="s">
        <v>167</v>
      </c>
      <c r="T788" s="2" t="s">
        <v>167</v>
      </c>
    </row>
    <row r="789" spans="1:20" x14ac:dyDescent="0.25">
      <c r="A789" s="9" t="str">
        <f t="shared" si="64"/>
        <v>8</v>
      </c>
      <c r="B789" s="9" t="str">
        <f t="shared" si="65"/>
        <v>8</v>
      </c>
      <c r="C789" s="9" t="str">
        <f t="shared" si="66"/>
        <v>8</v>
      </c>
      <c r="D789" s="9" t="str">
        <f t="shared" si="67"/>
        <v>8</v>
      </c>
      <c r="E789" s="2" t="s">
        <v>167</v>
      </c>
      <c r="F789" s="2" t="s">
        <v>167</v>
      </c>
      <c r="G789" s="2" t="s">
        <v>167</v>
      </c>
      <c r="H789" s="2" t="s">
        <v>167</v>
      </c>
      <c r="I789" s="2" t="s">
        <v>167</v>
      </c>
      <c r="J789" s="2" t="s">
        <v>167</v>
      </c>
      <c r="K789" s="2" t="s">
        <v>167</v>
      </c>
      <c r="L789" s="2" t="s">
        <v>167</v>
      </c>
      <c r="M789" s="2" t="s">
        <v>167</v>
      </c>
      <c r="N789" s="2" t="s">
        <v>167</v>
      </c>
      <c r="O789" s="2" t="s">
        <v>167</v>
      </c>
      <c r="P789" s="2" t="s">
        <v>167</v>
      </c>
      <c r="Q789" s="2" t="s">
        <v>167</v>
      </c>
      <c r="R789" s="2" t="s">
        <v>167</v>
      </c>
      <c r="S789" s="2" t="s">
        <v>167</v>
      </c>
      <c r="T789" s="2" t="s">
        <v>167</v>
      </c>
    </row>
    <row r="790" spans="1:20" x14ac:dyDescent="0.25">
      <c r="A790" s="9" t="str">
        <f t="shared" si="64"/>
        <v>8</v>
      </c>
      <c r="B790" s="9" t="str">
        <f t="shared" si="65"/>
        <v>8</v>
      </c>
      <c r="C790" s="9" t="str">
        <f t="shared" si="66"/>
        <v>8</v>
      </c>
      <c r="D790" s="9" t="str">
        <f t="shared" si="67"/>
        <v>8</v>
      </c>
      <c r="E790" s="2" t="s">
        <v>167</v>
      </c>
      <c r="F790" s="2" t="s">
        <v>167</v>
      </c>
      <c r="G790" s="2" t="s">
        <v>167</v>
      </c>
      <c r="H790" s="2" t="s">
        <v>167</v>
      </c>
      <c r="I790" s="2" t="s">
        <v>167</v>
      </c>
      <c r="J790" s="2" t="s">
        <v>167</v>
      </c>
      <c r="K790" s="2" t="s">
        <v>167</v>
      </c>
      <c r="L790" s="2" t="s">
        <v>167</v>
      </c>
      <c r="M790" s="2" t="s">
        <v>167</v>
      </c>
      <c r="N790" s="2" t="s">
        <v>167</v>
      </c>
      <c r="O790" s="2" t="s">
        <v>167</v>
      </c>
      <c r="P790" s="2" t="s">
        <v>167</v>
      </c>
      <c r="Q790" s="2" t="s">
        <v>167</v>
      </c>
      <c r="R790" s="2" t="s">
        <v>167</v>
      </c>
      <c r="S790" s="2" t="s">
        <v>167</v>
      </c>
      <c r="T790" s="2" t="s">
        <v>167</v>
      </c>
    </row>
    <row r="791" spans="1:20" x14ac:dyDescent="0.25">
      <c r="A791" s="9" t="str">
        <f t="shared" si="64"/>
        <v>8</v>
      </c>
      <c r="B791" s="9" t="str">
        <f t="shared" si="65"/>
        <v>8</v>
      </c>
      <c r="C791" s="9" t="str">
        <f t="shared" si="66"/>
        <v>8</v>
      </c>
      <c r="D791" s="9" t="str">
        <f t="shared" si="67"/>
        <v>8</v>
      </c>
      <c r="E791" s="2" t="s">
        <v>167</v>
      </c>
      <c r="F791" s="2" t="s">
        <v>167</v>
      </c>
      <c r="G791" s="2" t="s">
        <v>167</v>
      </c>
      <c r="H791" s="2" t="s">
        <v>167</v>
      </c>
      <c r="I791" s="2" t="s">
        <v>167</v>
      </c>
      <c r="J791" s="2" t="s">
        <v>167</v>
      </c>
      <c r="K791" s="2" t="s">
        <v>167</v>
      </c>
      <c r="L791" s="2" t="s">
        <v>167</v>
      </c>
      <c r="M791" s="2" t="s">
        <v>167</v>
      </c>
      <c r="N791" s="2" t="s">
        <v>167</v>
      </c>
      <c r="O791" s="2" t="s">
        <v>167</v>
      </c>
      <c r="P791" s="2" t="s">
        <v>167</v>
      </c>
      <c r="Q791" s="2" t="s">
        <v>167</v>
      </c>
      <c r="R791" s="2" t="s">
        <v>167</v>
      </c>
      <c r="S791" s="2" t="s">
        <v>167</v>
      </c>
      <c r="T791" s="2" t="s">
        <v>167</v>
      </c>
    </row>
    <row r="792" spans="1:20" x14ac:dyDescent="0.25">
      <c r="A792" s="9" t="str">
        <f t="shared" si="64"/>
        <v>8</v>
      </c>
      <c r="B792" s="9" t="str">
        <f t="shared" si="65"/>
        <v>8</v>
      </c>
      <c r="C792" s="9" t="str">
        <f t="shared" si="66"/>
        <v>8</v>
      </c>
      <c r="D792" s="9" t="str">
        <f t="shared" si="67"/>
        <v>8</v>
      </c>
      <c r="E792" s="2" t="s">
        <v>167</v>
      </c>
      <c r="F792" s="2" t="s">
        <v>167</v>
      </c>
      <c r="G792" s="2" t="s">
        <v>167</v>
      </c>
      <c r="H792" s="2" t="s">
        <v>167</v>
      </c>
      <c r="I792" s="2" t="s">
        <v>167</v>
      </c>
      <c r="J792" s="2" t="s">
        <v>167</v>
      </c>
      <c r="K792" s="2" t="s">
        <v>167</v>
      </c>
      <c r="L792" s="2" t="s">
        <v>167</v>
      </c>
      <c r="M792" s="2" t="s">
        <v>167</v>
      </c>
      <c r="N792" s="2" t="s">
        <v>167</v>
      </c>
      <c r="O792" s="2" t="s">
        <v>167</v>
      </c>
      <c r="P792" s="2" t="s">
        <v>167</v>
      </c>
      <c r="Q792" s="2" t="s">
        <v>167</v>
      </c>
      <c r="R792" s="2" t="s">
        <v>167</v>
      </c>
      <c r="S792" s="2" t="s">
        <v>167</v>
      </c>
      <c r="T792" s="2" t="s">
        <v>167</v>
      </c>
    </row>
    <row r="793" spans="1:20" x14ac:dyDescent="0.25">
      <c r="A793" s="9" t="str">
        <f t="shared" si="64"/>
        <v>8</v>
      </c>
      <c r="B793" s="9" t="str">
        <f t="shared" si="65"/>
        <v>8</v>
      </c>
      <c r="C793" s="9" t="str">
        <f t="shared" si="66"/>
        <v>8</v>
      </c>
      <c r="D793" s="9" t="str">
        <f t="shared" si="67"/>
        <v>8</v>
      </c>
      <c r="E793" s="2" t="s">
        <v>167</v>
      </c>
      <c r="F793" s="2" t="s">
        <v>167</v>
      </c>
      <c r="G793" s="2" t="s">
        <v>167</v>
      </c>
      <c r="H793" s="2" t="s">
        <v>167</v>
      </c>
      <c r="I793" s="2" t="s">
        <v>167</v>
      </c>
      <c r="J793" s="2" t="s">
        <v>167</v>
      </c>
      <c r="K793" s="2" t="s">
        <v>167</v>
      </c>
      <c r="L793" s="2" t="s">
        <v>167</v>
      </c>
      <c r="M793" s="2" t="s">
        <v>167</v>
      </c>
      <c r="N793" s="2" t="s">
        <v>167</v>
      </c>
      <c r="O793" s="2" t="s">
        <v>167</v>
      </c>
      <c r="P793" s="2" t="s">
        <v>167</v>
      </c>
      <c r="Q793" s="2" t="s">
        <v>167</v>
      </c>
      <c r="R793" s="2" t="s">
        <v>167</v>
      </c>
      <c r="S793" s="2" t="s">
        <v>167</v>
      </c>
      <c r="T793" s="2" t="s">
        <v>167</v>
      </c>
    </row>
    <row r="794" spans="1:20" x14ac:dyDescent="0.25">
      <c r="A794" s="9" t="str">
        <f t="shared" si="64"/>
        <v>8</v>
      </c>
      <c r="B794" s="9" t="str">
        <f t="shared" si="65"/>
        <v>8</v>
      </c>
      <c r="C794" s="9" t="str">
        <f t="shared" si="66"/>
        <v>8</v>
      </c>
      <c r="D794" s="9" t="str">
        <f t="shared" si="67"/>
        <v>8</v>
      </c>
      <c r="E794" s="2" t="s">
        <v>167</v>
      </c>
      <c r="F794" s="2" t="s">
        <v>167</v>
      </c>
      <c r="G794" s="2" t="s">
        <v>167</v>
      </c>
      <c r="H794" s="2" t="s">
        <v>167</v>
      </c>
      <c r="I794" s="2" t="s">
        <v>167</v>
      </c>
      <c r="J794" s="2" t="s">
        <v>167</v>
      </c>
      <c r="K794" s="2" t="s">
        <v>167</v>
      </c>
      <c r="L794" s="2" t="s">
        <v>167</v>
      </c>
      <c r="M794" s="2" t="s">
        <v>167</v>
      </c>
      <c r="N794" s="2" t="s">
        <v>167</v>
      </c>
      <c r="O794" s="2" t="s">
        <v>167</v>
      </c>
      <c r="P794" s="2" t="s">
        <v>167</v>
      </c>
      <c r="Q794" s="2" t="s">
        <v>167</v>
      </c>
      <c r="R794" s="2" t="s">
        <v>167</v>
      </c>
      <c r="S794" s="2" t="s">
        <v>167</v>
      </c>
      <c r="T794" s="2" t="s">
        <v>167</v>
      </c>
    </row>
    <row r="795" spans="1:20" x14ac:dyDescent="0.25">
      <c r="A795" s="9" t="str">
        <f t="shared" si="64"/>
        <v>8</v>
      </c>
      <c r="B795" s="9" t="str">
        <f t="shared" si="65"/>
        <v>8</v>
      </c>
      <c r="C795" s="9" t="str">
        <f t="shared" si="66"/>
        <v>8</v>
      </c>
      <c r="D795" s="9" t="str">
        <f t="shared" si="67"/>
        <v>8</v>
      </c>
      <c r="E795" s="2" t="s">
        <v>167</v>
      </c>
      <c r="F795" s="2" t="s">
        <v>167</v>
      </c>
      <c r="G795" s="2" t="s">
        <v>167</v>
      </c>
      <c r="H795" s="2" t="s">
        <v>167</v>
      </c>
      <c r="I795" s="2" t="s">
        <v>167</v>
      </c>
      <c r="J795" s="2" t="s">
        <v>167</v>
      </c>
      <c r="K795" s="2" t="s">
        <v>167</v>
      </c>
      <c r="L795" s="2" t="s">
        <v>167</v>
      </c>
      <c r="M795" s="2" t="s">
        <v>167</v>
      </c>
      <c r="N795" s="2" t="s">
        <v>167</v>
      </c>
      <c r="O795" s="2" t="s">
        <v>167</v>
      </c>
      <c r="P795" s="2" t="s">
        <v>167</v>
      </c>
      <c r="Q795" s="2" t="s">
        <v>167</v>
      </c>
      <c r="R795" s="2" t="s">
        <v>167</v>
      </c>
      <c r="S795" s="2" t="s">
        <v>167</v>
      </c>
      <c r="T795" s="2" t="s">
        <v>167</v>
      </c>
    </row>
    <row r="796" spans="1:20" x14ac:dyDescent="0.25">
      <c r="A796" s="9" t="str">
        <f t="shared" si="64"/>
        <v>8</v>
      </c>
      <c r="B796" s="9" t="str">
        <f t="shared" si="65"/>
        <v>8</v>
      </c>
      <c r="C796" s="9" t="str">
        <f t="shared" si="66"/>
        <v>8</v>
      </c>
      <c r="D796" s="9" t="str">
        <f t="shared" si="67"/>
        <v>8</v>
      </c>
      <c r="E796" s="2" t="s">
        <v>167</v>
      </c>
      <c r="F796" s="2" t="s">
        <v>167</v>
      </c>
      <c r="G796" s="2" t="s">
        <v>167</v>
      </c>
      <c r="H796" s="2" t="s">
        <v>167</v>
      </c>
      <c r="I796" s="2" t="s">
        <v>167</v>
      </c>
      <c r="J796" s="2" t="s">
        <v>167</v>
      </c>
      <c r="K796" s="2" t="s">
        <v>167</v>
      </c>
      <c r="L796" s="2" t="s">
        <v>167</v>
      </c>
      <c r="M796" s="2" t="s">
        <v>167</v>
      </c>
      <c r="N796" s="2" t="s">
        <v>167</v>
      </c>
      <c r="O796" s="2" t="s">
        <v>167</v>
      </c>
      <c r="P796" s="2" t="s">
        <v>167</v>
      </c>
      <c r="Q796" s="2" t="s">
        <v>167</v>
      </c>
      <c r="R796" s="2" t="s">
        <v>167</v>
      </c>
      <c r="S796" s="2" t="s">
        <v>167</v>
      </c>
      <c r="T796" s="2" t="s">
        <v>167</v>
      </c>
    </row>
    <row r="797" spans="1:20" x14ac:dyDescent="0.25">
      <c r="A797" s="9" t="str">
        <f t="shared" si="64"/>
        <v>8</v>
      </c>
      <c r="B797" s="9" t="str">
        <f t="shared" si="65"/>
        <v>8</v>
      </c>
      <c r="C797" s="9" t="str">
        <f t="shared" si="66"/>
        <v>8</v>
      </c>
      <c r="D797" s="9" t="str">
        <f t="shared" si="67"/>
        <v>8</v>
      </c>
      <c r="E797" s="2" t="s">
        <v>167</v>
      </c>
      <c r="F797" s="2" t="s">
        <v>167</v>
      </c>
      <c r="G797" s="2" t="s">
        <v>167</v>
      </c>
      <c r="H797" s="2" t="s">
        <v>167</v>
      </c>
      <c r="I797" s="2" t="s">
        <v>167</v>
      </c>
      <c r="J797" s="2" t="s">
        <v>167</v>
      </c>
      <c r="K797" s="2" t="s">
        <v>167</v>
      </c>
      <c r="L797" s="2" t="s">
        <v>167</v>
      </c>
      <c r="M797" s="2" t="s">
        <v>167</v>
      </c>
      <c r="N797" s="2" t="s">
        <v>167</v>
      </c>
      <c r="O797" s="2" t="s">
        <v>167</v>
      </c>
      <c r="P797" s="2" t="s">
        <v>167</v>
      </c>
      <c r="Q797" s="2" t="s">
        <v>167</v>
      </c>
      <c r="R797" s="2" t="s">
        <v>167</v>
      </c>
      <c r="S797" s="2" t="s">
        <v>167</v>
      </c>
      <c r="T797" s="2" t="s">
        <v>167</v>
      </c>
    </row>
    <row r="798" spans="1:20" x14ac:dyDescent="0.25">
      <c r="A798" s="9" t="str">
        <f t="shared" si="64"/>
        <v>8</v>
      </c>
      <c r="B798" s="9" t="str">
        <f t="shared" si="65"/>
        <v>8</v>
      </c>
      <c r="C798" s="9" t="str">
        <f t="shared" si="66"/>
        <v>8</v>
      </c>
      <c r="D798" s="9" t="str">
        <f t="shared" si="67"/>
        <v>8</v>
      </c>
      <c r="E798" s="2" t="s">
        <v>167</v>
      </c>
      <c r="F798" s="2" t="s">
        <v>167</v>
      </c>
      <c r="G798" s="2" t="s">
        <v>167</v>
      </c>
      <c r="H798" s="2" t="s">
        <v>167</v>
      </c>
      <c r="I798" s="2" t="s">
        <v>167</v>
      </c>
      <c r="J798" s="2" t="s">
        <v>167</v>
      </c>
      <c r="K798" s="2" t="s">
        <v>167</v>
      </c>
      <c r="L798" s="2" t="s">
        <v>167</v>
      </c>
      <c r="M798" s="2" t="s">
        <v>167</v>
      </c>
      <c r="N798" s="2" t="s">
        <v>167</v>
      </c>
      <c r="O798" s="2" t="s">
        <v>167</v>
      </c>
      <c r="P798" s="2" t="s">
        <v>167</v>
      </c>
      <c r="Q798" s="2" t="s">
        <v>167</v>
      </c>
      <c r="R798" s="2" t="s">
        <v>167</v>
      </c>
      <c r="S798" s="2" t="s">
        <v>167</v>
      </c>
      <c r="T798" s="2" t="s">
        <v>167</v>
      </c>
    </row>
    <row r="799" spans="1:20" x14ac:dyDescent="0.25">
      <c r="A799" s="9" t="str">
        <f t="shared" si="64"/>
        <v>8</v>
      </c>
      <c r="B799" s="9" t="str">
        <f t="shared" si="65"/>
        <v>8</v>
      </c>
      <c r="C799" s="9" t="str">
        <f t="shared" si="66"/>
        <v>8</v>
      </c>
      <c r="D799" s="9" t="str">
        <f t="shared" si="67"/>
        <v>8</v>
      </c>
      <c r="E799" s="2" t="s">
        <v>167</v>
      </c>
      <c r="F799" s="2" t="s">
        <v>167</v>
      </c>
      <c r="G799" s="2" t="s">
        <v>167</v>
      </c>
      <c r="H799" s="2" t="s">
        <v>167</v>
      </c>
      <c r="I799" s="2" t="s">
        <v>167</v>
      </c>
      <c r="J799" s="2" t="s">
        <v>167</v>
      </c>
      <c r="K799" s="2" t="s">
        <v>167</v>
      </c>
      <c r="L799" s="2" t="s">
        <v>167</v>
      </c>
      <c r="M799" s="2" t="s">
        <v>167</v>
      </c>
      <c r="N799" s="2" t="s">
        <v>167</v>
      </c>
      <c r="O799" s="2" t="s">
        <v>167</v>
      </c>
      <c r="P799" s="2" t="s">
        <v>167</v>
      </c>
      <c r="Q799" s="2" t="s">
        <v>167</v>
      </c>
      <c r="R799" s="2" t="s">
        <v>167</v>
      </c>
      <c r="S799" s="2" t="s">
        <v>167</v>
      </c>
      <c r="T799" s="2" t="s">
        <v>167</v>
      </c>
    </row>
    <row r="800" spans="1:20" x14ac:dyDescent="0.25">
      <c r="A800" s="9" t="str">
        <f t="shared" si="64"/>
        <v>8</v>
      </c>
      <c r="B800" s="9" t="str">
        <f t="shared" si="65"/>
        <v>8</v>
      </c>
      <c r="C800" s="9" t="str">
        <f t="shared" si="66"/>
        <v>8</v>
      </c>
      <c r="D800" s="9" t="str">
        <f t="shared" si="67"/>
        <v>8</v>
      </c>
      <c r="E800" s="2" t="s">
        <v>167</v>
      </c>
      <c r="F800" s="2" t="s">
        <v>167</v>
      </c>
      <c r="G800" s="2" t="s">
        <v>167</v>
      </c>
      <c r="H800" s="2" t="s">
        <v>167</v>
      </c>
      <c r="I800" s="2" t="s">
        <v>167</v>
      </c>
      <c r="J800" s="2" t="s">
        <v>167</v>
      </c>
      <c r="K800" s="2" t="s">
        <v>167</v>
      </c>
      <c r="L800" s="2" t="s">
        <v>167</v>
      </c>
      <c r="M800" s="2" t="s">
        <v>167</v>
      </c>
      <c r="N800" s="2" t="s">
        <v>167</v>
      </c>
      <c r="O800" s="2" t="s">
        <v>167</v>
      </c>
      <c r="P800" s="2" t="s">
        <v>167</v>
      </c>
      <c r="Q800" s="2" t="s">
        <v>167</v>
      </c>
      <c r="R800" s="2" t="s">
        <v>167</v>
      </c>
      <c r="S800" s="2" t="s">
        <v>167</v>
      </c>
      <c r="T800" s="2" t="s">
        <v>167</v>
      </c>
    </row>
    <row r="801" spans="1:20" x14ac:dyDescent="0.25">
      <c r="A801" s="9" t="str">
        <f>CONCATENATE($E$801,Q801)</f>
        <v>9900</v>
      </c>
      <c r="B801" s="9" t="str">
        <f>CONCATENATE($E$801,H801)</f>
        <v>990</v>
      </c>
      <c r="C801" s="9" t="str">
        <f>CONCATENATE($E$801,K801)</f>
        <v>990</v>
      </c>
      <c r="D801" s="9" t="str">
        <f>CONCATENATE($E$801,N801)</f>
        <v>990</v>
      </c>
      <c r="E801" s="2">
        <v>9</v>
      </c>
      <c r="F801" s="2" t="s">
        <v>630</v>
      </c>
      <c r="G801" s="2" t="s">
        <v>167</v>
      </c>
      <c r="H801" s="2">
        <v>90</v>
      </c>
      <c r="I801" s="2" t="s">
        <v>631</v>
      </c>
      <c r="J801" s="2" t="s">
        <v>167</v>
      </c>
      <c r="K801" s="2">
        <v>90</v>
      </c>
      <c r="L801" s="2" t="s">
        <v>631</v>
      </c>
      <c r="M801" s="2" t="s">
        <v>167</v>
      </c>
      <c r="N801" s="2">
        <v>90</v>
      </c>
      <c r="O801" s="2" t="s">
        <v>631</v>
      </c>
      <c r="P801" s="2" t="s">
        <v>167</v>
      </c>
      <c r="Q801" s="2">
        <v>900</v>
      </c>
      <c r="R801" s="2" t="s">
        <v>613</v>
      </c>
      <c r="S801" s="2" t="s">
        <v>632</v>
      </c>
      <c r="T801" s="2" t="s">
        <v>172</v>
      </c>
    </row>
    <row r="802" spans="1:20" x14ac:dyDescent="0.25">
      <c r="A802" s="9" t="str">
        <f t="shared" ref="A802:A865" si="68">CONCATENATE($E$801,Q802)</f>
        <v>9901</v>
      </c>
      <c r="B802" s="9" t="str">
        <f t="shared" ref="B802:B865" si="69">CONCATENATE($E$801,H802)</f>
        <v>9</v>
      </c>
      <c r="C802" s="9" t="str">
        <f t="shared" ref="C802:C865" si="70">CONCATENATE($E$801,K802)</f>
        <v>9</v>
      </c>
      <c r="D802" s="9" t="str">
        <f t="shared" ref="D802:D865" si="71">CONCATENATE($E$801,N802)</f>
        <v>9</v>
      </c>
      <c r="E802" s="2" t="s">
        <v>167</v>
      </c>
      <c r="F802" s="2" t="s">
        <v>167</v>
      </c>
      <c r="G802" s="2" t="s">
        <v>167</v>
      </c>
      <c r="H802" s="2" t="s">
        <v>167</v>
      </c>
      <c r="I802" s="2" t="s">
        <v>167</v>
      </c>
      <c r="J802" s="2" t="s">
        <v>167</v>
      </c>
      <c r="K802" s="2" t="s">
        <v>167</v>
      </c>
      <c r="L802" s="2" t="s">
        <v>167</v>
      </c>
      <c r="M802" s="2" t="s">
        <v>167</v>
      </c>
      <c r="N802" s="2" t="s">
        <v>167</v>
      </c>
      <c r="O802" s="2" t="s">
        <v>167</v>
      </c>
      <c r="P802" s="2" t="s">
        <v>167</v>
      </c>
      <c r="Q802" s="2">
        <v>901</v>
      </c>
      <c r="R802" s="2" t="s">
        <v>629</v>
      </c>
      <c r="S802" s="2" t="s">
        <v>632</v>
      </c>
      <c r="T802" s="2" t="s">
        <v>172</v>
      </c>
    </row>
    <row r="803" spans="1:20" x14ac:dyDescent="0.25">
      <c r="A803" s="9" t="str">
        <f t="shared" si="68"/>
        <v>9902</v>
      </c>
      <c r="B803" s="9" t="str">
        <f t="shared" si="69"/>
        <v>9</v>
      </c>
      <c r="C803" s="9" t="str">
        <f t="shared" si="70"/>
        <v>9</v>
      </c>
      <c r="D803" s="9" t="str">
        <f t="shared" si="71"/>
        <v>9</v>
      </c>
      <c r="E803" s="2" t="s">
        <v>167</v>
      </c>
      <c r="F803" s="2" t="s">
        <v>167</v>
      </c>
      <c r="G803" s="2" t="s">
        <v>167</v>
      </c>
      <c r="H803" s="2" t="s">
        <v>167</v>
      </c>
      <c r="I803" s="2" t="s">
        <v>167</v>
      </c>
      <c r="J803" s="2" t="s">
        <v>167</v>
      </c>
      <c r="K803" s="2" t="s">
        <v>167</v>
      </c>
      <c r="L803" s="2" t="s">
        <v>167</v>
      </c>
      <c r="M803" s="2" t="s">
        <v>167</v>
      </c>
      <c r="N803" s="2" t="s">
        <v>167</v>
      </c>
      <c r="O803" s="2" t="s">
        <v>167</v>
      </c>
      <c r="P803" s="2" t="s">
        <v>167</v>
      </c>
      <c r="Q803" s="2">
        <v>902</v>
      </c>
      <c r="R803" s="2" t="s">
        <v>605</v>
      </c>
      <c r="S803" s="2" t="s">
        <v>633</v>
      </c>
      <c r="T803" s="2" t="s">
        <v>172</v>
      </c>
    </row>
    <row r="804" spans="1:20" x14ac:dyDescent="0.25">
      <c r="A804" s="9" t="str">
        <f t="shared" si="68"/>
        <v>9903</v>
      </c>
      <c r="B804" s="9" t="str">
        <f t="shared" si="69"/>
        <v>9</v>
      </c>
      <c r="C804" s="9" t="str">
        <f t="shared" si="70"/>
        <v>9</v>
      </c>
      <c r="D804" s="9" t="str">
        <f t="shared" si="71"/>
        <v>9</v>
      </c>
      <c r="E804" s="2" t="s">
        <v>167</v>
      </c>
      <c r="F804" s="2" t="s">
        <v>167</v>
      </c>
      <c r="G804" s="2" t="s">
        <v>167</v>
      </c>
      <c r="H804" s="2" t="s">
        <v>167</v>
      </c>
      <c r="I804" s="2" t="s">
        <v>167</v>
      </c>
      <c r="J804" s="2" t="s">
        <v>167</v>
      </c>
      <c r="K804" s="2" t="s">
        <v>167</v>
      </c>
      <c r="L804" s="2" t="s">
        <v>167</v>
      </c>
      <c r="M804" s="2" t="s">
        <v>167</v>
      </c>
      <c r="N804" s="2" t="s">
        <v>167</v>
      </c>
      <c r="O804" s="2" t="s">
        <v>167</v>
      </c>
      <c r="P804" s="2" t="s">
        <v>167</v>
      </c>
      <c r="Q804" s="2">
        <v>903</v>
      </c>
      <c r="R804" s="2" t="s">
        <v>17</v>
      </c>
      <c r="S804" s="2" t="s">
        <v>634</v>
      </c>
      <c r="T804" s="2" t="s">
        <v>172</v>
      </c>
    </row>
    <row r="805" spans="1:20" x14ac:dyDescent="0.25">
      <c r="A805" s="9" t="str">
        <f t="shared" si="68"/>
        <v>9904</v>
      </c>
      <c r="B805" s="9" t="str">
        <f t="shared" si="69"/>
        <v>9</v>
      </c>
      <c r="C805" s="9" t="str">
        <f t="shared" si="70"/>
        <v>9</v>
      </c>
      <c r="D805" s="9" t="str">
        <f t="shared" si="71"/>
        <v>9</v>
      </c>
      <c r="E805" s="2" t="s">
        <v>167</v>
      </c>
      <c r="F805" s="2" t="s">
        <v>167</v>
      </c>
      <c r="G805" s="2" t="s">
        <v>167</v>
      </c>
      <c r="H805" s="2" t="s">
        <v>167</v>
      </c>
      <c r="I805" s="2" t="s">
        <v>167</v>
      </c>
      <c r="J805" s="2" t="s">
        <v>167</v>
      </c>
      <c r="K805" s="2" t="s">
        <v>167</v>
      </c>
      <c r="L805" s="2" t="s">
        <v>167</v>
      </c>
      <c r="M805" s="2" t="s">
        <v>167</v>
      </c>
      <c r="N805" s="2" t="s">
        <v>167</v>
      </c>
      <c r="O805" s="2" t="s">
        <v>167</v>
      </c>
      <c r="P805" s="2" t="s">
        <v>167</v>
      </c>
      <c r="Q805" s="2">
        <v>904</v>
      </c>
      <c r="R805" s="2" t="s">
        <v>602</v>
      </c>
      <c r="S805" s="2" t="s">
        <v>635</v>
      </c>
      <c r="T805" s="2" t="s">
        <v>172</v>
      </c>
    </row>
    <row r="806" spans="1:20" x14ac:dyDescent="0.25">
      <c r="A806" s="9" t="str">
        <f t="shared" si="68"/>
        <v>9905</v>
      </c>
      <c r="B806" s="9" t="str">
        <f t="shared" si="69"/>
        <v>9</v>
      </c>
      <c r="C806" s="9" t="str">
        <f t="shared" si="70"/>
        <v>9</v>
      </c>
      <c r="D806" s="9" t="str">
        <f t="shared" si="71"/>
        <v>9</v>
      </c>
      <c r="E806" s="2" t="s">
        <v>167</v>
      </c>
      <c r="F806" s="2" t="s">
        <v>167</v>
      </c>
      <c r="G806" s="2" t="s">
        <v>167</v>
      </c>
      <c r="H806" s="2" t="s">
        <v>167</v>
      </c>
      <c r="I806" s="2" t="s">
        <v>167</v>
      </c>
      <c r="J806" s="2" t="s">
        <v>167</v>
      </c>
      <c r="K806" s="2" t="s">
        <v>167</v>
      </c>
      <c r="L806" s="2" t="s">
        <v>167</v>
      </c>
      <c r="M806" s="2" t="s">
        <v>167</v>
      </c>
      <c r="N806" s="2" t="s">
        <v>167</v>
      </c>
      <c r="O806" s="2" t="s">
        <v>167</v>
      </c>
      <c r="P806" s="2" t="s">
        <v>167</v>
      </c>
      <c r="Q806" s="2">
        <v>905</v>
      </c>
      <c r="R806" s="2" t="s">
        <v>601</v>
      </c>
      <c r="S806" s="2" t="s">
        <v>632</v>
      </c>
      <c r="T806" s="2" t="s">
        <v>172</v>
      </c>
    </row>
    <row r="807" spans="1:20" x14ac:dyDescent="0.25">
      <c r="A807" s="9" t="str">
        <f t="shared" si="68"/>
        <v>9906</v>
      </c>
      <c r="B807" s="9" t="str">
        <f t="shared" si="69"/>
        <v>9</v>
      </c>
      <c r="C807" s="9" t="str">
        <f t="shared" si="70"/>
        <v>9</v>
      </c>
      <c r="D807" s="9" t="str">
        <f t="shared" si="71"/>
        <v>9</v>
      </c>
      <c r="E807" s="2" t="s">
        <v>167</v>
      </c>
      <c r="F807" s="2" t="s">
        <v>167</v>
      </c>
      <c r="G807" s="2" t="s">
        <v>167</v>
      </c>
      <c r="H807" s="2" t="s">
        <v>167</v>
      </c>
      <c r="I807" s="2" t="s">
        <v>167</v>
      </c>
      <c r="J807" s="2" t="s">
        <v>167</v>
      </c>
      <c r="K807" s="2" t="s">
        <v>167</v>
      </c>
      <c r="L807" s="2" t="s">
        <v>167</v>
      </c>
      <c r="M807" s="2" t="s">
        <v>167</v>
      </c>
      <c r="N807" s="2" t="s">
        <v>167</v>
      </c>
      <c r="O807" s="2" t="s">
        <v>167</v>
      </c>
      <c r="P807" s="2" t="s">
        <v>167</v>
      </c>
      <c r="Q807" s="2">
        <v>906</v>
      </c>
      <c r="R807" s="2" t="s">
        <v>609</v>
      </c>
      <c r="S807" s="2" t="s">
        <v>636</v>
      </c>
      <c r="T807" s="2" t="s">
        <v>172</v>
      </c>
    </row>
    <row r="808" spans="1:20" x14ac:dyDescent="0.25">
      <c r="A808" s="9" t="str">
        <f t="shared" si="68"/>
        <v>9907</v>
      </c>
      <c r="B808" s="9" t="str">
        <f t="shared" si="69"/>
        <v>9</v>
      </c>
      <c r="C808" s="9" t="str">
        <f t="shared" si="70"/>
        <v>9</v>
      </c>
      <c r="D808" s="9" t="str">
        <f t="shared" si="71"/>
        <v>9</v>
      </c>
      <c r="E808" s="2" t="s">
        <v>167</v>
      </c>
      <c r="F808" s="2" t="s">
        <v>167</v>
      </c>
      <c r="G808" s="2" t="s">
        <v>167</v>
      </c>
      <c r="H808" s="2" t="s">
        <v>167</v>
      </c>
      <c r="I808" s="2" t="s">
        <v>167</v>
      </c>
      <c r="J808" s="2" t="s">
        <v>167</v>
      </c>
      <c r="K808" s="2" t="s">
        <v>167</v>
      </c>
      <c r="L808" s="2" t="s">
        <v>167</v>
      </c>
      <c r="M808" s="2" t="s">
        <v>167</v>
      </c>
      <c r="N808" s="2" t="s">
        <v>167</v>
      </c>
      <c r="O808" s="2" t="s">
        <v>167</v>
      </c>
      <c r="P808" s="2" t="s">
        <v>167</v>
      </c>
      <c r="Q808" s="2">
        <v>907</v>
      </c>
      <c r="R808" s="2" t="s">
        <v>610</v>
      </c>
      <c r="S808" s="2" t="s">
        <v>637</v>
      </c>
      <c r="T808" s="2" t="s">
        <v>172</v>
      </c>
    </row>
    <row r="809" spans="1:20" x14ac:dyDescent="0.25">
      <c r="A809" s="9" t="str">
        <f t="shared" si="68"/>
        <v>9908</v>
      </c>
      <c r="B809" s="9" t="str">
        <f t="shared" si="69"/>
        <v>9</v>
      </c>
      <c r="C809" s="9" t="str">
        <f t="shared" si="70"/>
        <v>9</v>
      </c>
      <c r="D809" s="9" t="str">
        <f t="shared" si="71"/>
        <v>9</v>
      </c>
      <c r="E809" s="2" t="s">
        <v>167</v>
      </c>
      <c r="F809" s="2" t="s">
        <v>167</v>
      </c>
      <c r="G809" s="2" t="s">
        <v>167</v>
      </c>
      <c r="H809" s="2" t="s">
        <v>167</v>
      </c>
      <c r="I809" s="2" t="s">
        <v>167</v>
      </c>
      <c r="J809" s="2" t="s">
        <v>167</v>
      </c>
      <c r="K809" s="2" t="s">
        <v>167</v>
      </c>
      <c r="L809" s="2" t="s">
        <v>167</v>
      </c>
      <c r="M809" s="2" t="s">
        <v>167</v>
      </c>
      <c r="N809" s="2" t="s">
        <v>167</v>
      </c>
      <c r="O809" s="2" t="s">
        <v>167</v>
      </c>
      <c r="P809" s="2" t="s">
        <v>167</v>
      </c>
      <c r="Q809" s="2">
        <v>908</v>
      </c>
      <c r="R809" s="2" t="s">
        <v>611</v>
      </c>
      <c r="S809" s="2" t="s">
        <v>632</v>
      </c>
      <c r="T809" s="2" t="s">
        <v>172</v>
      </c>
    </row>
    <row r="810" spans="1:20" x14ac:dyDescent="0.25">
      <c r="A810" s="9" t="str">
        <f t="shared" si="68"/>
        <v>9909</v>
      </c>
      <c r="B810" s="9" t="str">
        <f t="shared" si="69"/>
        <v>9</v>
      </c>
      <c r="C810" s="9" t="str">
        <f t="shared" si="70"/>
        <v>9</v>
      </c>
      <c r="D810" s="9" t="str">
        <f t="shared" si="71"/>
        <v>9</v>
      </c>
      <c r="E810" s="2" t="s">
        <v>167</v>
      </c>
      <c r="F810" s="2" t="s">
        <v>167</v>
      </c>
      <c r="G810" s="2" t="s">
        <v>167</v>
      </c>
      <c r="H810" s="2" t="s">
        <v>167</v>
      </c>
      <c r="I810" s="2" t="s">
        <v>167</v>
      </c>
      <c r="J810" s="2" t="s">
        <v>167</v>
      </c>
      <c r="K810" s="2" t="s">
        <v>167</v>
      </c>
      <c r="L810" s="2" t="s">
        <v>167</v>
      </c>
      <c r="M810" s="2" t="s">
        <v>167</v>
      </c>
      <c r="N810" s="2" t="s">
        <v>167</v>
      </c>
      <c r="O810" s="2" t="s">
        <v>167</v>
      </c>
      <c r="P810" s="2" t="s">
        <v>167</v>
      </c>
      <c r="Q810" s="2">
        <v>909</v>
      </c>
      <c r="R810" s="2" t="s">
        <v>14</v>
      </c>
      <c r="S810" s="2" t="s">
        <v>637</v>
      </c>
      <c r="T810" s="2" t="s">
        <v>172</v>
      </c>
    </row>
    <row r="811" spans="1:20" x14ac:dyDescent="0.25">
      <c r="A811" s="9" t="str">
        <f t="shared" si="68"/>
        <v>9910</v>
      </c>
      <c r="B811" s="9" t="str">
        <f t="shared" si="69"/>
        <v>9</v>
      </c>
      <c r="C811" s="9" t="str">
        <f t="shared" si="70"/>
        <v>9</v>
      </c>
      <c r="D811" s="9" t="str">
        <f t="shared" si="71"/>
        <v>9</v>
      </c>
      <c r="E811" s="2" t="s">
        <v>167</v>
      </c>
      <c r="F811" s="2" t="s">
        <v>167</v>
      </c>
      <c r="G811" s="2" t="s">
        <v>167</v>
      </c>
      <c r="H811" s="2" t="s">
        <v>167</v>
      </c>
      <c r="I811" s="2" t="s">
        <v>167</v>
      </c>
      <c r="J811" s="2" t="s">
        <v>167</v>
      </c>
      <c r="K811" s="2" t="s">
        <v>167</v>
      </c>
      <c r="L811" s="2" t="s">
        <v>167</v>
      </c>
      <c r="M811" s="2" t="s">
        <v>167</v>
      </c>
      <c r="N811" s="2" t="s">
        <v>167</v>
      </c>
      <c r="O811" s="2" t="s">
        <v>167</v>
      </c>
      <c r="P811" s="2" t="s">
        <v>167</v>
      </c>
      <c r="Q811" s="2">
        <v>910</v>
      </c>
      <c r="R811" s="2" t="s">
        <v>13</v>
      </c>
      <c r="S811" s="2" t="s">
        <v>650</v>
      </c>
      <c r="T811" s="2" t="s">
        <v>172</v>
      </c>
    </row>
    <row r="812" spans="1:20" x14ac:dyDescent="0.25">
      <c r="A812" s="9" t="str">
        <f t="shared" si="68"/>
        <v>9911</v>
      </c>
      <c r="B812" s="9" t="str">
        <f t="shared" si="69"/>
        <v>9</v>
      </c>
      <c r="C812" s="9" t="str">
        <f t="shared" si="70"/>
        <v>9</v>
      </c>
      <c r="D812" s="9" t="str">
        <f t="shared" si="71"/>
        <v>9</v>
      </c>
      <c r="E812" s="2" t="s">
        <v>167</v>
      </c>
      <c r="F812" s="2" t="s">
        <v>167</v>
      </c>
      <c r="G812" s="2" t="s">
        <v>167</v>
      </c>
      <c r="H812" s="2" t="s">
        <v>167</v>
      </c>
      <c r="I812" s="2" t="s">
        <v>167</v>
      </c>
      <c r="J812" s="2" t="s">
        <v>167</v>
      </c>
      <c r="K812" s="2" t="s">
        <v>167</v>
      </c>
      <c r="L812" s="2" t="s">
        <v>167</v>
      </c>
      <c r="M812" s="2" t="s">
        <v>167</v>
      </c>
      <c r="N812" s="2" t="s">
        <v>167</v>
      </c>
      <c r="O812" s="2" t="s">
        <v>167</v>
      </c>
      <c r="P812" s="2" t="s">
        <v>167</v>
      </c>
      <c r="Q812" s="2">
        <v>911</v>
      </c>
      <c r="R812" s="2" t="s">
        <v>604</v>
      </c>
      <c r="S812" s="2" t="s">
        <v>638</v>
      </c>
      <c r="T812" s="2" t="s">
        <v>172</v>
      </c>
    </row>
    <row r="813" spans="1:20" x14ac:dyDescent="0.25">
      <c r="A813" s="9" t="str">
        <f t="shared" si="68"/>
        <v>9</v>
      </c>
      <c r="B813" s="9" t="str">
        <f t="shared" si="69"/>
        <v>9</v>
      </c>
      <c r="C813" s="9" t="str">
        <f t="shared" si="70"/>
        <v>9</v>
      </c>
      <c r="D813" s="9" t="str">
        <f t="shared" si="71"/>
        <v>9</v>
      </c>
    </row>
    <row r="814" spans="1:20" x14ac:dyDescent="0.25">
      <c r="A814" s="9" t="str">
        <f t="shared" si="68"/>
        <v>9</v>
      </c>
      <c r="B814" s="9" t="str">
        <f t="shared" si="69"/>
        <v>9</v>
      </c>
      <c r="C814" s="9" t="str">
        <f t="shared" si="70"/>
        <v>9</v>
      </c>
      <c r="D814" s="9" t="str">
        <f t="shared" si="71"/>
        <v>9</v>
      </c>
    </row>
    <row r="815" spans="1:20" x14ac:dyDescent="0.25">
      <c r="A815" s="9" t="str">
        <f t="shared" si="68"/>
        <v>9</v>
      </c>
      <c r="B815" s="9" t="str">
        <f t="shared" si="69"/>
        <v>9</v>
      </c>
      <c r="C815" s="9" t="str">
        <f t="shared" si="70"/>
        <v>9</v>
      </c>
      <c r="D815" s="9" t="str">
        <f t="shared" si="71"/>
        <v>9</v>
      </c>
    </row>
    <row r="816" spans="1:20" x14ac:dyDescent="0.25">
      <c r="A816" s="9" t="str">
        <f t="shared" si="68"/>
        <v>9</v>
      </c>
      <c r="B816" s="9" t="str">
        <f t="shared" si="69"/>
        <v>9</v>
      </c>
      <c r="C816" s="9" t="str">
        <f t="shared" si="70"/>
        <v>9</v>
      </c>
      <c r="D816" s="9" t="str">
        <f t="shared" si="71"/>
        <v>9</v>
      </c>
    </row>
    <row r="817" spans="1:4" x14ac:dyDescent="0.25">
      <c r="A817" s="9" t="str">
        <f t="shared" si="68"/>
        <v>9</v>
      </c>
      <c r="B817" s="9" t="str">
        <f t="shared" si="69"/>
        <v>9</v>
      </c>
      <c r="C817" s="9" t="str">
        <f t="shared" si="70"/>
        <v>9</v>
      </c>
      <c r="D817" s="9" t="str">
        <f t="shared" si="71"/>
        <v>9</v>
      </c>
    </row>
    <row r="818" spans="1:4" x14ac:dyDescent="0.25">
      <c r="A818" s="9" t="str">
        <f t="shared" si="68"/>
        <v>9</v>
      </c>
      <c r="B818" s="9" t="str">
        <f t="shared" si="69"/>
        <v>9</v>
      </c>
      <c r="C818" s="9" t="str">
        <f t="shared" si="70"/>
        <v>9</v>
      </c>
      <c r="D818" s="9" t="str">
        <f t="shared" si="71"/>
        <v>9</v>
      </c>
    </row>
    <row r="819" spans="1:4" x14ac:dyDescent="0.25">
      <c r="A819" s="9" t="str">
        <f t="shared" si="68"/>
        <v>9</v>
      </c>
      <c r="B819" s="9" t="str">
        <f t="shared" si="69"/>
        <v>9</v>
      </c>
      <c r="C819" s="9" t="str">
        <f t="shared" si="70"/>
        <v>9</v>
      </c>
      <c r="D819" s="9" t="str">
        <f t="shared" si="71"/>
        <v>9</v>
      </c>
    </row>
    <row r="820" spans="1:4" x14ac:dyDescent="0.25">
      <c r="A820" s="9" t="str">
        <f t="shared" si="68"/>
        <v>9</v>
      </c>
      <c r="B820" s="9" t="str">
        <f t="shared" si="69"/>
        <v>9</v>
      </c>
      <c r="C820" s="9" t="str">
        <f t="shared" si="70"/>
        <v>9</v>
      </c>
      <c r="D820" s="9" t="str">
        <f t="shared" si="71"/>
        <v>9</v>
      </c>
    </row>
    <row r="821" spans="1:4" x14ac:dyDescent="0.25">
      <c r="A821" s="9" t="str">
        <f t="shared" si="68"/>
        <v>9</v>
      </c>
      <c r="B821" s="9" t="str">
        <f t="shared" si="69"/>
        <v>9</v>
      </c>
      <c r="C821" s="9" t="str">
        <f t="shared" si="70"/>
        <v>9</v>
      </c>
      <c r="D821" s="9" t="str">
        <f t="shared" si="71"/>
        <v>9</v>
      </c>
    </row>
    <row r="822" spans="1:4" x14ac:dyDescent="0.25">
      <c r="A822" s="9" t="str">
        <f t="shared" si="68"/>
        <v>9</v>
      </c>
      <c r="B822" s="9" t="str">
        <f t="shared" si="69"/>
        <v>9</v>
      </c>
      <c r="C822" s="9" t="str">
        <f t="shared" si="70"/>
        <v>9</v>
      </c>
      <c r="D822" s="9" t="str">
        <f t="shared" si="71"/>
        <v>9</v>
      </c>
    </row>
    <row r="823" spans="1:4" x14ac:dyDescent="0.25">
      <c r="A823" s="9" t="str">
        <f t="shared" si="68"/>
        <v>9</v>
      </c>
      <c r="B823" s="9" t="str">
        <f t="shared" si="69"/>
        <v>9</v>
      </c>
      <c r="C823" s="9" t="str">
        <f t="shared" si="70"/>
        <v>9</v>
      </c>
      <c r="D823" s="9" t="str">
        <f t="shared" si="71"/>
        <v>9</v>
      </c>
    </row>
    <row r="824" spans="1:4" x14ac:dyDescent="0.25">
      <c r="A824" s="9" t="str">
        <f t="shared" si="68"/>
        <v>9</v>
      </c>
      <c r="B824" s="9" t="str">
        <f t="shared" si="69"/>
        <v>9</v>
      </c>
      <c r="C824" s="9" t="str">
        <f t="shared" si="70"/>
        <v>9</v>
      </c>
      <c r="D824" s="9" t="str">
        <f t="shared" si="71"/>
        <v>9</v>
      </c>
    </row>
    <row r="825" spans="1:4" x14ac:dyDescent="0.25">
      <c r="A825" s="9" t="str">
        <f t="shared" si="68"/>
        <v>9</v>
      </c>
      <c r="B825" s="9" t="str">
        <f t="shared" si="69"/>
        <v>9</v>
      </c>
      <c r="C825" s="9" t="str">
        <f t="shared" si="70"/>
        <v>9</v>
      </c>
      <c r="D825" s="9" t="str">
        <f t="shared" si="71"/>
        <v>9</v>
      </c>
    </row>
    <row r="826" spans="1:4" x14ac:dyDescent="0.25">
      <c r="A826" s="9" t="str">
        <f t="shared" si="68"/>
        <v>9</v>
      </c>
      <c r="B826" s="9" t="str">
        <f t="shared" si="69"/>
        <v>9</v>
      </c>
      <c r="C826" s="9" t="str">
        <f t="shared" si="70"/>
        <v>9</v>
      </c>
      <c r="D826" s="9" t="str">
        <f t="shared" si="71"/>
        <v>9</v>
      </c>
    </row>
    <row r="827" spans="1:4" x14ac:dyDescent="0.25">
      <c r="A827" s="9" t="str">
        <f t="shared" si="68"/>
        <v>9</v>
      </c>
      <c r="B827" s="9" t="str">
        <f t="shared" si="69"/>
        <v>9</v>
      </c>
      <c r="C827" s="9" t="str">
        <f t="shared" si="70"/>
        <v>9</v>
      </c>
      <c r="D827" s="9" t="str">
        <f t="shared" si="71"/>
        <v>9</v>
      </c>
    </row>
    <row r="828" spans="1:4" x14ac:dyDescent="0.25">
      <c r="A828" s="9" t="str">
        <f t="shared" si="68"/>
        <v>9</v>
      </c>
      <c r="B828" s="9" t="str">
        <f t="shared" si="69"/>
        <v>9</v>
      </c>
      <c r="C828" s="9" t="str">
        <f t="shared" si="70"/>
        <v>9</v>
      </c>
      <c r="D828" s="9" t="str">
        <f t="shared" si="71"/>
        <v>9</v>
      </c>
    </row>
    <row r="829" spans="1:4" x14ac:dyDescent="0.25">
      <c r="A829" s="9" t="str">
        <f t="shared" si="68"/>
        <v>9</v>
      </c>
      <c r="B829" s="9" t="str">
        <f t="shared" si="69"/>
        <v>9</v>
      </c>
      <c r="C829" s="9" t="str">
        <f t="shared" si="70"/>
        <v>9</v>
      </c>
      <c r="D829" s="9" t="str">
        <f t="shared" si="71"/>
        <v>9</v>
      </c>
    </row>
    <row r="830" spans="1:4" x14ac:dyDescent="0.25">
      <c r="A830" s="9" t="str">
        <f t="shared" si="68"/>
        <v>9</v>
      </c>
      <c r="B830" s="9" t="str">
        <f t="shared" si="69"/>
        <v>9</v>
      </c>
      <c r="C830" s="9" t="str">
        <f t="shared" si="70"/>
        <v>9</v>
      </c>
      <c r="D830" s="9" t="str">
        <f t="shared" si="71"/>
        <v>9</v>
      </c>
    </row>
    <row r="831" spans="1:4" x14ac:dyDescent="0.25">
      <c r="A831" s="9" t="str">
        <f t="shared" si="68"/>
        <v>9</v>
      </c>
      <c r="B831" s="9" t="str">
        <f t="shared" si="69"/>
        <v>9</v>
      </c>
      <c r="C831" s="9" t="str">
        <f t="shared" si="70"/>
        <v>9</v>
      </c>
      <c r="D831" s="9" t="str">
        <f t="shared" si="71"/>
        <v>9</v>
      </c>
    </row>
    <row r="832" spans="1:4" x14ac:dyDescent="0.25">
      <c r="A832" s="9" t="str">
        <f t="shared" si="68"/>
        <v>9</v>
      </c>
      <c r="B832" s="9" t="str">
        <f t="shared" si="69"/>
        <v>9</v>
      </c>
      <c r="C832" s="9" t="str">
        <f t="shared" si="70"/>
        <v>9</v>
      </c>
      <c r="D832" s="9" t="str">
        <f t="shared" si="71"/>
        <v>9</v>
      </c>
    </row>
    <row r="833" spans="1:4" x14ac:dyDescent="0.25">
      <c r="A833" s="9" t="str">
        <f t="shared" si="68"/>
        <v>9</v>
      </c>
      <c r="B833" s="9" t="str">
        <f t="shared" si="69"/>
        <v>9</v>
      </c>
      <c r="C833" s="9" t="str">
        <f t="shared" si="70"/>
        <v>9</v>
      </c>
      <c r="D833" s="9" t="str">
        <f t="shared" si="71"/>
        <v>9</v>
      </c>
    </row>
    <row r="834" spans="1:4" x14ac:dyDescent="0.25">
      <c r="A834" s="9" t="str">
        <f t="shared" si="68"/>
        <v>9</v>
      </c>
      <c r="B834" s="9" t="str">
        <f t="shared" si="69"/>
        <v>9</v>
      </c>
      <c r="C834" s="9" t="str">
        <f t="shared" si="70"/>
        <v>9</v>
      </c>
      <c r="D834" s="9" t="str">
        <f t="shared" si="71"/>
        <v>9</v>
      </c>
    </row>
    <row r="835" spans="1:4" x14ac:dyDescent="0.25">
      <c r="A835" s="9" t="str">
        <f t="shared" si="68"/>
        <v>9</v>
      </c>
      <c r="B835" s="9" t="str">
        <f t="shared" si="69"/>
        <v>9</v>
      </c>
      <c r="C835" s="9" t="str">
        <f t="shared" si="70"/>
        <v>9</v>
      </c>
      <c r="D835" s="9" t="str">
        <f t="shared" si="71"/>
        <v>9</v>
      </c>
    </row>
    <row r="836" spans="1:4" x14ac:dyDescent="0.25">
      <c r="A836" s="9" t="str">
        <f t="shared" si="68"/>
        <v>9</v>
      </c>
      <c r="B836" s="9" t="str">
        <f t="shared" si="69"/>
        <v>9</v>
      </c>
      <c r="C836" s="9" t="str">
        <f t="shared" si="70"/>
        <v>9</v>
      </c>
      <c r="D836" s="9" t="str">
        <f t="shared" si="71"/>
        <v>9</v>
      </c>
    </row>
    <row r="837" spans="1:4" x14ac:dyDescent="0.25">
      <c r="A837" s="9" t="str">
        <f t="shared" si="68"/>
        <v>9</v>
      </c>
      <c r="B837" s="9" t="str">
        <f t="shared" si="69"/>
        <v>9</v>
      </c>
      <c r="C837" s="9" t="str">
        <f t="shared" si="70"/>
        <v>9</v>
      </c>
      <c r="D837" s="9" t="str">
        <f t="shared" si="71"/>
        <v>9</v>
      </c>
    </row>
    <row r="838" spans="1:4" x14ac:dyDescent="0.25">
      <c r="A838" s="9" t="str">
        <f t="shared" si="68"/>
        <v>9</v>
      </c>
      <c r="B838" s="9" t="str">
        <f t="shared" si="69"/>
        <v>9</v>
      </c>
      <c r="C838" s="9" t="str">
        <f t="shared" si="70"/>
        <v>9</v>
      </c>
      <c r="D838" s="9" t="str">
        <f t="shared" si="71"/>
        <v>9</v>
      </c>
    </row>
    <row r="839" spans="1:4" x14ac:dyDescent="0.25">
      <c r="A839" s="9" t="str">
        <f t="shared" si="68"/>
        <v>9</v>
      </c>
      <c r="B839" s="9" t="str">
        <f t="shared" si="69"/>
        <v>9</v>
      </c>
      <c r="C839" s="9" t="str">
        <f t="shared" si="70"/>
        <v>9</v>
      </c>
      <c r="D839" s="9" t="str">
        <f t="shared" si="71"/>
        <v>9</v>
      </c>
    </row>
    <row r="840" spans="1:4" x14ac:dyDescent="0.25">
      <c r="A840" s="9" t="str">
        <f t="shared" si="68"/>
        <v>9</v>
      </c>
      <c r="B840" s="9" t="str">
        <f t="shared" si="69"/>
        <v>9</v>
      </c>
      <c r="C840" s="9" t="str">
        <f t="shared" si="70"/>
        <v>9</v>
      </c>
      <c r="D840" s="9" t="str">
        <f t="shared" si="71"/>
        <v>9</v>
      </c>
    </row>
    <row r="841" spans="1:4" x14ac:dyDescent="0.25">
      <c r="A841" s="9" t="str">
        <f t="shared" si="68"/>
        <v>9</v>
      </c>
      <c r="B841" s="9" t="str">
        <f t="shared" si="69"/>
        <v>9</v>
      </c>
      <c r="C841" s="9" t="str">
        <f t="shared" si="70"/>
        <v>9</v>
      </c>
      <c r="D841" s="9" t="str">
        <f t="shared" si="71"/>
        <v>9</v>
      </c>
    </row>
    <row r="842" spans="1:4" x14ac:dyDescent="0.25">
      <c r="A842" s="9" t="str">
        <f t="shared" si="68"/>
        <v>9</v>
      </c>
      <c r="B842" s="9" t="str">
        <f t="shared" si="69"/>
        <v>9</v>
      </c>
      <c r="C842" s="9" t="str">
        <f t="shared" si="70"/>
        <v>9</v>
      </c>
      <c r="D842" s="9" t="str">
        <f t="shared" si="71"/>
        <v>9</v>
      </c>
    </row>
    <row r="843" spans="1:4" x14ac:dyDescent="0.25">
      <c r="A843" s="9" t="str">
        <f t="shared" si="68"/>
        <v>9</v>
      </c>
      <c r="B843" s="9" t="str">
        <f t="shared" si="69"/>
        <v>9</v>
      </c>
      <c r="C843" s="9" t="str">
        <f t="shared" si="70"/>
        <v>9</v>
      </c>
      <c r="D843" s="9" t="str">
        <f t="shared" si="71"/>
        <v>9</v>
      </c>
    </row>
    <row r="844" spans="1:4" x14ac:dyDescent="0.25">
      <c r="A844" s="9" t="str">
        <f t="shared" si="68"/>
        <v>9</v>
      </c>
      <c r="B844" s="9" t="str">
        <f t="shared" si="69"/>
        <v>9</v>
      </c>
      <c r="C844" s="9" t="str">
        <f t="shared" si="70"/>
        <v>9</v>
      </c>
      <c r="D844" s="9" t="str">
        <f t="shared" si="71"/>
        <v>9</v>
      </c>
    </row>
    <row r="845" spans="1:4" x14ac:dyDescent="0.25">
      <c r="A845" s="9" t="str">
        <f t="shared" si="68"/>
        <v>9</v>
      </c>
      <c r="B845" s="9" t="str">
        <f t="shared" si="69"/>
        <v>9</v>
      </c>
      <c r="C845" s="9" t="str">
        <f t="shared" si="70"/>
        <v>9</v>
      </c>
      <c r="D845" s="9" t="str">
        <f t="shared" si="71"/>
        <v>9</v>
      </c>
    </row>
    <row r="846" spans="1:4" x14ac:dyDescent="0.25">
      <c r="A846" s="9" t="str">
        <f t="shared" si="68"/>
        <v>9</v>
      </c>
      <c r="B846" s="9" t="str">
        <f t="shared" si="69"/>
        <v>9</v>
      </c>
      <c r="C846" s="9" t="str">
        <f t="shared" si="70"/>
        <v>9</v>
      </c>
      <c r="D846" s="9" t="str">
        <f t="shared" si="71"/>
        <v>9</v>
      </c>
    </row>
    <row r="847" spans="1:4" x14ac:dyDescent="0.25">
      <c r="A847" s="9" t="str">
        <f t="shared" si="68"/>
        <v>9</v>
      </c>
      <c r="B847" s="9" t="str">
        <f t="shared" si="69"/>
        <v>9</v>
      </c>
      <c r="C847" s="9" t="str">
        <f t="shared" si="70"/>
        <v>9</v>
      </c>
      <c r="D847" s="9" t="str">
        <f t="shared" si="71"/>
        <v>9</v>
      </c>
    </row>
    <row r="848" spans="1:4" x14ac:dyDescent="0.25">
      <c r="A848" s="9" t="str">
        <f t="shared" si="68"/>
        <v>9</v>
      </c>
      <c r="B848" s="9" t="str">
        <f t="shared" si="69"/>
        <v>9</v>
      </c>
      <c r="C848" s="9" t="str">
        <f t="shared" si="70"/>
        <v>9</v>
      </c>
      <c r="D848" s="9" t="str">
        <f t="shared" si="71"/>
        <v>9</v>
      </c>
    </row>
    <row r="849" spans="1:4" x14ac:dyDescent="0.25">
      <c r="A849" s="9" t="str">
        <f t="shared" si="68"/>
        <v>9</v>
      </c>
      <c r="B849" s="9" t="str">
        <f t="shared" si="69"/>
        <v>9</v>
      </c>
      <c r="C849" s="9" t="str">
        <f t="shared" si="70"/>
        <v>9</v>
      </c>
      <c r="D849" s="9" t="str">
        <f t="shared" si="71"/>
        <v>9</v>
      </c>
    </row>
    <row r="850" spans="1:4" x14ac:dyDescent="0.25">
      <c r="A850" s="9" t="str">
        <f t="shared" si="68"/>
        <v>9</v>
      </c>
      <c r="B850" s="9" t="str">
        <f t="shared" si="69"/>
        <v>9</v>
      </c>
      <c r="C850" s="9" t="str">
        <f t="shared" si="70"/>
        <v>9</v>
      </c>
      <c r="D850" s="9" t="str">
        <f t="shared" si="71"/>
        <v>9</v>
      </c>
    </row>
    <row r="851" spans="1:4" x14ac:dyDescent="0.25">
      <c r="A851" s="9" t="str">
        <f t="shared" si="68"/>
        <v>9</v>
      </c>
      <c r="B851" s="9" t="str">
        <f t="shared" si="69"/>
        <v>9</v>
      </c>
      <c r="C851" s="9" t="str">
        <f t="shared" si="70"/>
        <v>9</v>
      </c>
      <c r="D851" s="9" t="str">
        <f t="shared" si="71"/>
        <v>9</v>
      </c>
    </row>
    <row r="852" spans="1:4" x14ac:dyDescent="0.25">
      <c r="A852" s="9" t="str">
        <f t="shared" si="68"/>
        <v>9</v>
      </c>
      <c r="B852" s="9" t="str">
        <f t="shared" si="69"/>
        <v>9</v>
      </c>
      <c r="C852" s="9" t="str">
        <f t="shared" si="70"/>
        <v>9</v>
      </c>
      <c r="D852" s="9" t="str">
        <f t="shared" si="71"/>
        <v>9</v>
      </c>
    </row>
    <row r="853" spans="1:4" x14ac:dyDescent="0.25">
      <c r="A853" s="9" t="str">
        <f t="shared" si="68"/>
        <v>9</v>
      </c>
      <c r="B853" s="9" t="str">
        <f t="shared" si="69"/>
        <v>9</v>
      </c>
      <c r="C853" s="9" t="str">
        <f t="shared" si="70"/>
        <v>9</v>
      </c>
      <c r="D853" s="9" t="str">
        <f t="shared" si="71"/>
        <v>9</v>
      </c>
    </row>
    <row r="854" spans="1:4" x14ac:dyDescent="0.25">
      <c r="A854" s="9" t="str">
        <f t="shared" si="68"/>
        <v>9</v>
      </c>
      <c r="B854" s="9" t="str">
        <f t="shared" si="69"/>
        <v>9</v>
      </c>
      <c r="C854" s="9" t="str">
        <f t="shared" si="70"/>
        <v>9</v>
      </c>
      <c r="D854" s="9" t="str">
        <f t="shared" si="71"/>
        <v>9</v>
      </c>
    </row>
    <row r="855" spans="1:4" x14ac:dyDescent="0.25">
      <c r="A855" s="9" t="str">
        <f t="shared" si="68"/>
        <v>9</v>
      </c>
      <c r="B855" s="9" t="str">
        <f t="shared" si="69"/>
        <v>9</v>
      </c>
      <c r="C855" s="9" t="str">
        <f t="shared" si="70"/>
        <v>9</v>
      </c>
      <c r="D855" s="9" t="str">
        <f t="shared" si="71"/>
        <v>9</v>
      </c>
    </row>
    <row r="856" spans="1:4" x14ac:dyDescent="0.25">
      <c r="A856" s="9" t="str">
        <f t="shared" si="68"/>
        <v>9</v>
      </c>
      <c r="B856" s="9" t="str">
        <f t="shared" si="69"/>
        <v>9</v>
      </c>
      <c r="C856" s="9" t="str">
        <f t="shared" si="70"/>
        <v>9</v>
      </c>
      <c r="D856" s="9" t="str">
        <f t="shared" si="71"/>
        <v>9</v>
      </c>
    </row>
    <row r="857" spans="1:4" x14ac:dyDescent="0.25">
      <c r="A857" s="9" t="str">
        <f t="shared" si="68"/>
        <v>9</v>
      </c>
      <c r="B857" s="9" t="str">
        <f t="shared" si="69"/>
        <v>9</v>
      </c>
      <c r="C857" s="9" t="str">
        <f t="shared" si="70"/>
        <v>9</v>
      </c>
      <c r="D857" s="9" t="str">
        <f t="shared" si="71"/>
        <v>9</v>
      </c>
    </row>
    <row r="858" spans="1:4" x14ac:dyDescent="0.25">
      <c r="A858" s="9" t="str">
        <f t="shared" si="68"/>
        <v>9</v>
      </c>
      <c r="B858" s="9" t="str">
        <f t="shared" si="69"/>
        <v>9</v>
      </c>
      <c r="C858" s="9" t="str">
        <f t="shared" si="70"/>
        <v>9</v>
      </c>
      <c r="D858" s="9" t="str">
        <f t="shared" si="71"/>
        <v>9</v>
      </c>
    </row>
    <row r="859" spans="1:4" x14ac:dyDescent="0.25">
      <c r="A859" s="9" t="str">
        <f t="shared" si="68"/>
        <v>9</v>
      </c>
      <c r="B859" s="9" t="str">
        <f t="shared" si="69"/>
        <v>9</v>
      </c>
      <c r="C859" s="9" t="str">
        <f t="shared" si="70"/>
        <v>9</v>
      </c>
      <c r="D859" s="9" t="str">
        <f t="shared" si="71"/>
        <v>9</v>
      </c>
    </row>
    <row r="860" spans="1:4" x14ac:dyDescent="0.25">
      <c r="A860" s="9" t="str">
        <f t="shared" si="68"/>
        <v>9</v>
      </c>
      <c r="B860" s="9" t="str">
        <f t="shared" si="69"/>
        <v>9</v>
      </c>
      <c r="C860" s="9" t="str">
        <f t="shared" si="70"/>
        <v>9</v>
      </c>
      <c r="D860" s="9" t="str">
        <f t="shared" si="71"/>
        <v>9</v>
      </c>
    </row>
    <row r="861" spans="1:4" x14ac:dyDescent="0.25">
      <c r="A861" s="9" t="str">
        <f t="shared" si="68"/>
        <v>9</v>
      </c>
      <c r="B861" s="9" t="str">
        <f t="shared" si="69"/>
        <v>9</v>
      </c>
      <c r="C861" s="9" t="str">
        <f t="shared" si="70"/>
        <v>9</v>
      </c>
      <c r="D861" s="9" t="str">
        <f t="shared" si="71"/>
        <v>9</v>
      </c>
    </row>
    <row r="862" spans="1:4" x14ac:dyDescent="0.25">
      <c r="A862" s="9" t="str">
        <f t="shared" si="68"/>
        <v>9</v>
      </c>
      <c r="B862" s="9" t="str">
        <f t="shared" si="69"/>
        <v>9</v>
      </c>
      <c r="C862" s="9" t="str">
        <f t="shared" si="70"/>
        <v>9</v>
      </c>
      <c r="D862" s="9" t="str">
        <f t="shared" si="71"/>
        <v>9</v>
      </c>
    </row>
    <row r="863" spans="1:4" x14ac:dyDescent="0.25">
      <c r="A863" s="9" t="str">
        <f t="shared" si="68"/>
        <v>9</v>
      </c>
      <c r="B863" s="9" t="str">
        <f t="shared" si="69"/>
        <v>9</v>
      </c>
      <c r="C863" s="9" t="str">
        <f t="shared" si="70"/>
        <v>9</v>
      </c>
      <c r="D863" s="9" t="str">
        <f t="shared" si="71"/>
        <v>9</v>
      </c>
    </row>
    <row r="864" spans="1:4" x14ac:dyDescent="0.25">
      <c r="A864" s="9" t="str">
        <f t="shared" si="68"/>
        <v>9</v>
      </c>
      <c r="B864" s="9" t="str">
        <f t="shared" si="69"/>
        <v>9</v>
      </c>
      <c r="C864" s="9" t="str">
        <f t="shared" si="70"/>
        <v>9</v>
      </c>
      <c r="D864" s="9" t="str">
        <f t="shared" si="71"/>
        <v>9</v>
      </c>
    </row>
    <row r="865" spans="1:4" x14ac:dyDescent="0.25">
      <c r="A865" s="9" t="str">
        <f t="shared" si="68"/>
        <v>9</v>
      </c>
      <c r="B865" s="9" t="str">
        <f t="shared" si="69"/>
        <v>9</v>
      </c>
      <c r="C865" s="9" t="str">
        <f t="shared" si="70"/>
        <v>9</v>
      </c>
      <c r="D865" s="9" t="str">
        <f t="shared" si="71"/>
        <v>9</v>
      </c>
    </row>
    <row r="866" spans="1:4" x14ac:dyDescent="0.25">
      <c r="A866" s="9" t="str">
        <f t="shared" ref="A866:A900" si="72">CONCATENATE($E$801,Q866)</f>
        <v>9</v>
      </c>
      <c r="B866" s="9" t="str">
        <f t="shared" ref="B866:B900" si="73">CONCATENATE($E$801,H866)</f>
        <v>9</v>
      </c>
      <c r="C866" s="9" t="str">
        <f t="shared" ref="C866:C900" si="74">CONCATENATE($E$801,K866)</f>
        <v>9</v>
      </c>
      <c r="D866" s="9" t="str">
        <f t="shared" ref="D866:D900" si="75">CONCATENATE($E$801,N866)</f>
        <v>9</v>
      </c>
    </row>
    <row r="867" spans="1:4" x14ac:dyDescent="0.25">
      <c r="A867" s="9" t="str">
        <f t="shared" si="72"/>
        <v>9</v>
      </c>
      <c r="B867" s="9" t="str">
        <f t="shared" si="73"/>
        <v>9</v>
      </c>
      <c r="C867" s="9" t="str">
        <f t="shared" si="74"/>
        <v>9</v>
      </c>
      <c r="D867" s="9" t="str">
        <f t="shared" si="75"/>
        <v>9</v>
      </c>
    </row>
    <row r="868" spans="1:4" x14ac:dyDescent="0.25">
      <c r="A868" s="9" t="str">
        <f t="shared" si="72"/>
        <v>9</v>
      </c>
      <c r="B868" s="9" t="str">
        <f t="shared" si="73"/>
        <v>9</v>
      </c>
      <c r="C868" s="9" t="str">
        <f t="shared" si="74"/>
        <v>9</v>
      </c>
      <c r="D868" s="9" t="str">
        <f t="shared" si="75"/>
        <v>9</v>
      </c>
    </row>
    <row r="869" spans="1:4" x14ac:dyDescent="0.25">
      <c r="A869" s="9" t="str">
        <f t="shared" si="72"/>
        <v>9</v>
      </c>
      <c r="B869" s="9" t="str">
        <f t="shared" si="73"/>
        <v>9</v>
      </c>
      <c r="C869" s="9" t="str">
        <f t="shared" si="74"/>
        <v>9</v>
      </c>
      <c r="D869" s="9" t="str">
        <f t="shared" si="75"/>
        <v>9</v>
      </c>
    </row>
    <row r="870" spans="1:4" x14ac:dyDescent="0.25">
      <c r="A870" s="9" t="str">
        <f t="shared" si="72"/>
        <v>9</v>
      </c>
      <c r="B870" s="9" t="str">
        <f t="shared" si="73"/>
        <v>9</v>
      </c>
      <c r="C870" s="9" t="str">
        <f t="shared" si="74"/>
        <v>9</v>
      </c>
      <c r="D870" s="9" t="str">
        <f t="shared" si="75"/>
        <v>9</v>
      </c>
    </row>
    <row r="871" spans="1:4" x14ac:dyDescent="0.25">
      <c r="A871" s="9" t="str">
        <f t="shared" si="72"/>
        <v>9</v>
      </c>
      <c r="B871" s="9" t="str">
        <f t="shared" si="73"/>
        <v>9</v>
      </c>
      <c r="C871" s="9" t="str">
        <f t="shared" si="74"/>
        <v>9</v>
      </c>
      <c r="D871" s="9" t="str">
        <f t="shared" si="75"/>
        <v>9</v>
      </c>
    </row>
    <row r="872" spans="1:4" x14ac:dyDescent="0.25">
      <c r="A872" s="9" t="str">
        <f t="shared" si="72"/>
        <v>9</v>
      </c>
      <c r="B872" s="9" t="str">
        <f t="shared" si="73"/>
        <v>9</v>
      </c>
      <c r="C872" s="9" t="str">
        <f t="shared" si="74"/>
        <v>9</v>
      </c>
      <c r="D872" s="9" t="str">
        <f t="shared" si="75"/>
        <v>9</v>
      </c>
    </row>
    <row r="873" spans="1:4" x14ac:dyDescent="0.25">
      <c r="A873" s="9" t="str">
        <f t="shared" si="72"/>
        <v>9</v>
      </c>
      <c r="B873" s="9" t="str">
        <f t="shared" si="73"/>
        <v>9</v>
      </c>
      <c r="C873" s="9" t="str">
        <f t="shared" si="74"/>
        <v>9</v>
      </c>
      <c r="D873" s="9" t="str">
        <f t="shared" si="75"/>
        <v>9</v>
      </c>
    </row>
    <row r="874" spans="1:4" x14ac:dyDescent="0.25">
      <c r="A874" s="9" t="str">
        <f t="shared" si="72"/>
        <v>9</v>
      </c>
      <c r="B874" s="9" t="str">
        <f t="shared" si="73"/>
        <v>9</v>
      </c>
      <c r="C874" s="9" t="str">
        <f t="shared" si="74"/>
        <v>9</v>
      </c>
      <c r="D874" s="9" t="str">
        <f t="shared" si="75"/>
        <v>9</v>
      </c>
    </row>
    <row r="875" spans="1:4" x14ac:dyDescent="0.25">
      <c r="A875" s="9" t="str">
        <f t="shared" si="72"/>
        <v>9</v>
      </c>
      <c r="B875" s="9" t="str">
        <f t="shared" si="73"/>
        <v>9</v>
      </c>
      <c r="C875" s="9" t="str">
        <f t="shared" si="74"/>
        <v>9</v>
      </c>
      <c r="D875" s="9" t="str">
        <f t="shared" si="75"/>
        <v>9</v>
      </c>
    </row>
    <row r="876" spans="1:4" x14ac:dyDescent="0.25">
      <c r="A876" s="9" t="str">
        <f t="shared" si="72"/>
        <v>9</v>
      </c>
      <c r="B876" s="9" t="str">
        <f t="shared" si="73"/>
        <v>9</v>
      </c>
      <c r="C876" s="9" t="str">
        <f t="shared" si="74"/>
        <v>9</v>
      </c>
      <c r="D876" s="9" t="str">
        <f t="shared" si="75"/>
        <v>9</v>
      </c>
    </row>
    <row r="877" spans="1:4" x14ac:dyDescent="0.25">
      <c r="A877" s="9" t="str">
        <f t="shared" si="72"/>
        <v>9</v>
      </c>
      <c r="B877" s="9" t="str">
        <f t="shared" si="73"/>
        <v>9</v>
      </c>
      <c r="C877" s="9" t="str">
        <f t="shared" si="74"/>
        <v>9</v>
      </c>
      <c r="D877" s="9" t="str">
        <f t="shared" si="75"/>
        <v>9</v>
      </c>
    </row>
    <row r="878" spans="1:4" x14ac:dyDescent="0.25">
      <c r="A878" s="9" t="str">
        <f t="shared" si="72"/>
        <v>9</v>
      </c>
      <c r="B878" s="9" t="str">
        <f t="shared" si="73"/>
        <v>9</v>
      </c>
      <c r="C878" s="9" t="str">
        <f t="shared" si="74"/>
        <v>9</v>
      </c>
      <c r="D878" s="9" t="str">
        <f t="shared" si="75"/>
        <v>9</v>
      </c>
    </row>
    <row r="879" spans="1:4" x14ac:dyDescent="0.25">
      <c r="A879" s="9" t="str">
        <f t="shared" si="72"/>
        <v>9</v>
      </c>
      <c r="B879" s="9" t="str">
        <f t="shared" si="73"/>
        <v>9</v>
      </c>
      <c r="C879" s="9" t="str">
        <f t="shared" si="74"/>
        <v>9</v>
      </c>
      <c r="D879" s="9" t="str">
        <f t="shared" si="75"/>
        <v>9</v>
      </c>
    </row>
    <row r="880" spans="1:4" x14ac:dyDescent="0.25">
      <c r="A880" s="9" t="str">
        <f t="shared" si="72"/>
        <v>9</v>
      </c>
      <c r="B880" s="9" t="str">
        <f t="shared" si="73"/>
        <v>9</v>
      </c>
      <c r="C880" s="9" t="str">
        <f t="shared" si="74"/>
        <v>9</v>
      </c>
      <c r="D880" s="9" t="str">
        <f t="shared" si="75"/>
        <v>9</v>
      </c>
    </row>
    <row r="881" spans="1:4" x14ac:dyDescent="0.25">
      <c r="A881" s="9" t="str">
        <f t="shared" si="72"/>
        <v>9</v>
      </c>
      <c r="B881" s="9" t="str">
        <f t="shared" si="73"/>
        <v>9</v>
      </c>
      <c r="C881" s="9" t="str">
        <f t="shared" si="74"/>
        <v>9</v>
      </c>
      <c r="D881" s="9" t="str">
        <f t="shared" si="75"/>
        <v>9</v>
      </c>
    </row>
    <row r="882" spans="1:4" x14ac:dyDescent="0.25">
      <c r="A882" s="9" t="str">
        <f t="shared" si="72"/>
        <v>9</v>
      </c>
      <c r="B882" s="9" t="str">
        <f t="shared" si="73"/>
        <v>9</v>
      </c>
      <c r="C882" s="9" t="str">
        <f t="shared" si="74"/>
        <v>9</v>
      </c>
      <c r="D882" s="9" t="str">
        <f t="shared" si="75"/>
        <v>9</v>
      </c>
    </row>
    <row r="883" spans="1:4" x14ac:dyDescent="0.25">
      <c r="A883" s="9" t="str">
        <f t="shared" si="72"/>
        <v>9</v>
      </c>
      <c r="B883" s="9" t="str">
        <f t="shared" si="73"/>
        <v>9</v>
      </c>
      <c r="C883" s="9" t="str">
        <f t="shared" si="74"/>
        <v>9</v>
      </c>
      <c r="D883" s="9" t="str">
        <f t="shared" si="75"/>
        <v>9</v>
      </c>
    </row>
    <row r="884" spans="1:4" x14ac:dyDescent="0.25">
      <c r="A884" s="9" t="str">
        <f t="shared" si="72"/>
        <v>9</v>
      </c>
      <c r="B884" s="9" t="str">
        <f t="shared" si="73"/>
        <v>9</v>
      </c>
      <c r="C884" s="9" t="str">
        <f t="shared" si="74"/>
        <v>9</v>
      </c>
      <c r="D884" s="9" t="str">
        <f t="shared" si="75"/>
        <v>9</v>
      </c>
    </row>
    <row r="885" spans="1:4" x14ac:dyDescent="0.25">
      <c r="A885" s="9" t="str">
        <f t="shared" si="72"/>
        <v>9</v>
      </c>
      <c r="B885" s="9" t="str">
        <f t="shared" si="73"/>
        <v>9</v>
      </c>
      <c r="C885" s="9" t="str">
        <f t="shared" si="74"/>
        <v>9</v>
      </c>
      <c r="D885" s="9" t="str">
        <f t="shared" si="75"/>
        <v>9</v>
      </c>
    </row>
    <row r="886" spans="1:4" x14ac:dyDescent="0.25">
      <c r="A886" s="9" t="str">
        <f t="shared" si="72"/>
        <v>9</v>
      </c>
      <c r="B886" s="9" t="str">
        <f t="shared" si="73"/>
        <v>9</v>
      </c>
      <c r="C886" s="9" t="str">
        <f t="shared" si="74"/>
        <v>9</v>
      </c>
      <c r="D886" s="9" t="str">
        <f t="shared" si="75"/>
        <v>9</v>
      </c>
    </row>
    <row r="887" spans="1:4" x14ac:dyDescent="0.25">
      <c r="A887" s="9" t="str">
        <f t="shared" si="72"/>
        <v>9</v>
      </c>
      <c r="B887" s="9" t="str">
        <f t="shared" si="73"/>
        <v>9</v>
      </c>
      <c r="C887" s="9" t="str">
        <f t="shared" si="74"/>
        <v>9</v>
      </c>
      <c r="D887" s="9" t="str">
        <f t="shared" si="75"/>
        <v>9</v>
      </c>
    </row>
    <row r="888" spans="1:4" x14ac:dyDescent="0.25">
      <c r="A888" s="9" t="str">
        <f t="shared" si="72"/>
        <v>9</v>
      </c>
      <c r="B888" s="9" t="str">
        <f t="shared" si="73"/>
        <v>9</v>
      </c>
      <c r="C888" s="9" t="str">
        <f t="shared" si="74"/>
        <v>9</v>
      </c>
      <c r="D888" s="9" t="str">
        <f t="shared" si="75"/>
        <v>9</v>
      </c>
    </row>
    <row r="889" spans="1:4" x14ac:dyDescent="0.25">
      <c r="A889" s="9" t="str">
        <f t="shared" si="72"/>
        <v>9</v>
      </c>
      <c r="B889" s="9" t="str">
        <f t="shared" si="73"/>
        <v>9</v>
      </c>
      <c r="C889" s="9" t="str">
        <f t="shared" si="74"/>
        <v>9</v>
      </c>
      <c r="D889" s="9" t="str">
        <f t="shared" si="75"/>
        <v>9</v>
      </c>
    </row>
    <row r="890" spans="1:4" x14ac:dyDescent="0.25">
      <c r="A890" s="9" t="str">
        <f t="shared" si="72"/>
        <v>9</v>
      </c>
      <c r="B890" s="9" t="str">
        <f t="shared" si="73"/>
        <v>9</v>
      </c>
      <c r="C890" s="9" t="str">
        <f t="shared" si="74"/>
        <v>9</v>
      </c>
      <c r="D890" s="9" t="str">
        <f t="shared" si="75"/>
        <v>9</v>
      </c>
    </row>
    <row r="891" spans="1:4" x14ac:dyDescent="0.25">
      <c r="A891" s="9" t="str">
        <f t="shared" si="72"/>
        <v>9</v>
      </c>
      <c r="B891" s="9" t="str">
        <f t="shared" si="73"/>
        <v>9</v>
      </c>
      <c r="C891" s="9" t="str">
        <f t="shared" si="74"/>
        <v>9</v>
      </c>
      <c r="D891" s="9" t="str">
        <f t="shared" si="75"/>
        <v>9</v>
      </c>
    </row>
    <row r="892" spans="1:4" x14ac:dyDescent="0.25">
      <c r="A892" s="9" t="str">
        <f t="shared" si="72"/>
        <v>9</v>
      </c>
      <c r="B892" s="9" t="str">
        <f t="shared" si="73"/>
        <v>9</v>
      </c>
      <c r="C892" s="9" t="str">
        <f t="shared" si="74"/>
        <v>9</v>
      </c>
      <c r="D892" s="9" t="str">
        <f t="shared" si="75"/>
        <v>9</v>
      </c>
    </row>
    <row r="893" spans="1:4" x14ac:dyDescent="0.25">
      <c r="A893" s="9" t="str">
        <f t="shared" si="72"/>
        <v>9</v>
      </c>
      <c r="B893" s="9" t="str">
        <f t="shared" si="73"/>
        <v>9</v>
      </c>
      <c r="C893" s="9" t="str">
        <f t="shared" si="74"/>
        <v>9</v>
      </c>
      <c r="D893" s="9" t="str">
        <f t="shared" si="75"/>
        <v>9</v>
      </c>
    </row>
    <row r="894" spans="1:4" x14ac:dyDescent="0.25">
      <c r="A894" s="9" t="str">
        <f t="shared" si="72"/>
        <v>9</v>
      </c>
      <c r="B894" s="9" t="str">
        <f t="shared" si="73"/>
        <v>9</v>
      </c>
      <c r="C894" s="9" t="str">
        <f t="shared" si="74"/>
        <v>9</v>
      </c>
      <c r="D894" s="9" t="str">
        <f t="shared" si="75"/>
        <v>9</v>
      </c>
    </row>
    <row r="895" spans="1:4" x14ac:dyDescent="0.25">
      <c r="A895" s="9" t="str">
        <f t="shared" si="72"/>
        <v>9</v>
      </c>
      <c r="B895" s="9" t="str">
        <f t="shared" si="73"/>
        <v>9</v>
      </c>
      <c r="C895" s="9" t="str">
        <f t="shared" si="74"/>
        <v>9</v>
      </c>
      <c r="D895" s="9" t="str">
        <f t="shared" si="75"/>
        <v>9</v>
      </c>
    </row>
    <row r="896" spans="1:4" x14ac:dyDescent="0.25">
      <c r="A896" s="9" t="str">
        <f t="shared" si="72"/>
        <v>9</v>
      </c>
      <c r="B896" s="9" t="str">
        <f t="shared" si="73"/>
        <v>9</v>
      </c>
      <c r="C896" s="9" t="str">
        <f t="shared" si="74"/>
        <v>9</v>
      </c>
      <c r="D896" s="9" t="str">
        <f t="shared" si="75"/>
        <v>9</v>
      </c>
    </row>
    <row r="897" spans="1:19" x14ac:dyDescent="0.25">
      <c r="A897" s="9" t="str">
        <f t="shared" si="72"/>
        <v>9</v>
      </c>
      <c r="B897" s="9" t="str">
        <f t="shared" si="73"/>
        <v>9</v>
      </c>
      <c r="C897" s="9" t="str">
        <f t="shared" si="74"/>
        <v>9</v>
      </c>
      <c r="D897" s="9" t="str">
        <f t="shared" si="75"/>
        <v>9</v>
      </c>
    </row>
    <row r="898" spans="1:19" x14ac:dyDescent="0.25">
      <c r="A898" s="9" t="str">
        <f t="shared" si="72"/>
        <v>9</v>
      </c>
      <c r="B898" s="9" t="str">
        <f t="shared" si="73"/>
        <v>9</v>
      </c>
      <c r="C898" s="9" t="str">
        <f t="shared" si="74"/>
        <v>9</v>
      </c>
      <c r="D898" s="9" t="str">
        <f t="shared" si="75"/>
        <v>9</v>
      </c>
    </row>
    <row r="899" spans="1:19" x14ac:dyDescent="0.25">
      <c r="A899" s="9" t="str">
        <f t="shared" si="72"/>
        <v>9</v>
      </c>
      <c r="B899" s="9" t="str">
        <f t="shared" si="73"/>
        <v>9</v>
      </c>
      <c r="C899" s="9" t="str">
        <f t="shared" si="74"/>
        <v>9</v>
      </c>
      <c r="D899" s="9" t="str">
        <f t="shared" si="75"/>
        <v>9</v>
      </c>
    </row>
    <row r="900" spans="1:19" x14ac:dyDescent="0.25">
      <c r="A900" s="9" t="str">
        <f t="shared" si="72"/>
        <v>9</v>
      </c>
      <c r="B900" s="9" t="str">
        <f t="shared" si="73"/>
        <v>9</v>
      </c>
      <c r="C900" s="9" t="str">
        <f t="shared" si="74"/>
        <v>9</v>
      </c>
      <c r="D900" s="9" t="str">
        <f t="shared" si="75"/>
        <v>9</v>
      </c>
    </row>
    <row r="901" spans="1:19" x14ac:dyDescent="0.25">
      <c r="A901" s="9" t="str">
        <f>CONCATENATE($E$901,Q901)</f>
        <v>10100</v>
      </c>
      <c r="B901" s="9" t="str">
        <f>CONCATENATE($E$901,H901)</f>
        <v>1010</v>
      </c>
      <c r="C901" s="9" t="str">
        <f>CONCATENATE($E$901,K901)</f>
        <v>1010</v>
      </c>
      <c r="D901" s="9" t="str">
        <f>CONCATENATE($E$901,N901)</f>
        <v>1010</v>
      </c>
      <c r="E901" s="2">
        <v>10</v>
      </c>
      <c r="F901" s="2" t="s">
        <v>646</v>
      </c>
      <c r="H901" s="2">
        <v>10</v>
      </c>
      <c r="I901" s="2" t="s">
        <v>646</v>
      </c>
      <c r="K901" s="2">
        <v>10</v>
      </c>
      <c r="L901" s="2" t="s">
        <v>646</v>
      </c>
      <c r="N901" s="2">
        <v>10</v>
      </c>
      <c r="O901" s="2" t="s">
        <v>646</v>
      </c>
      <c r="Q901" s="2">
        <v>100</v>
      </c>
      <c r="R901" s="20" t="s">
        <v>626</v>
      </c>
      <c r="S901" s="2" t="s">
        <v>639</v>
      </c>
    </row>
    <row r="902" spans="1:19" ht="45" x14ac:dyDescent="0.25">
      <c r="A902" s="9" t="str">
        <f t="shared" ref="A902:A965" si="76">CONCATENATE($E$901,Q902)</f>
        <v>10101</v>
      </c>
      <c r="B902" s="9" t="str">
        <f t="shared" ref="B902:B965" si="77">CONCATENATE($E$901,H902)</f>
        <v>10</v>
      </c>
      <c r="C902" s="9" t="str">
        <f t="shared" ref="C902:C965" si="78">CONCATENATE($E$901,K902)</f>
        <v>1020</v>
      </c>
      <c r="D902" s="9" t="str">
        <f t="shared" ref="D902:D965" si="79">CONCATENATE($E$901,N902)</f>
        <v>1020</v>
      </c>
      <c r="K902" s="2">
        <v>20</v>
      </c>
      <c r="L902" s="2" t="s">
        <v>676</v>
      </c>
      <c r="N902" s="2">
        <v>20</v>
      </c>
      <c r="O902" s="2" t="s">
        <v>697</v>
      </c>
      <c r="Q902" s="2">
        <f>Q901+1</f>
        <v>101</v>
      </c>
      <c r="R902" s="20" t="s">
        <v>625</v>
      </c>
      <c r="S902" s="2" t="s">
        <v>647</v>
      </c>
    </row>
    <row r="903" spans="1:19" ht="60" x14ac:dyDescent="0.25">
      <c r="A903" s="9" t="str">
        <f t="shared" si="76"/>
        <v>10102</v>
      </c>
      <c r="B903" s="9" t="str">
        <f t="shared" si="77"/>
        <v>10</v>
      </c>
      <c r="C903" s="9" t="str">
        <f t="shared" si="78"/>
        <v>1030</v>
      </c>
      <c r="D903" s="9" t="str">
        <f t="shared" si="79"/>
        <v>1030</v>
      </c>
      <c r="K903" s="2">
        <v>30</v>
      </c>
      <c r="L903" s="2" t="s">
        <v>674</v>
      </c>
      <c r="N903" s="2">
        <v>30</v>
      </c>
      <c r="O903" s="2" t="s">
        <v>674</v>
      </c>
      <c r="Q903" s="2">
        <f t="shared" ref="Q903:Q910" si="80">Q902+1</f>
        <v>102</v>
      </c>
      <c r="R903" s="20" t="s">
        <v>627</v>
      </c>
      <c r="S903" s="2" t="s">
        <v>640</v>
      </c>
    </row>
    <row r="904" spans="1:19" ht="45" x14ac:dyDescent="0.25">
      <c r="A904" s="9" t="str">
        <f t="shared" si="76"/>
        <v>10103</v>
      </c>
      <c r="B904" s="9" t="str">
        <f t="shared" si="77"/>
        <v>10</v>
      </c>
      <c r="C904" s="9" t="str">
        <f t="shared" si="78"/>
        <v>1040</v>
      </c>
      <c r="D904" s="9" t="str">
        <f t="shared" si="79"/>
        <v>1040</v>
      </c>
      <c r="K904" s="2">
        <v>40</v>
      </c>
      <c r="L904" s="2" t="s">
        <v>675</v>
      </c>
      <c r="N904" s="2">
        <v>40</v>
      </c>
      <c r="O904" s="2" t="s">
        <v>675</v>
      </c>
      <c r="Q904" s="2">
        <f t="shared" si="80"/>
        <v>103</v>
      </c>
      <c r="R904" s="20" t="s">
        <v>606</v>
      </c>
      <c r="S904" s="2" t="s">
        <v>641</v>
      </c>
    </row>
    <row r="905" spans="1:19" ht="30" x14ac:dyDescent="0.25">
      <c r="A905" s="9" t="str">
        <f t="shared" si="76"/>
        <v>10104</v>
      </c>
      <c r="B905" s="9" t="str">
        <f t="shared" si="77"/>
        <v>10</v>
      </c>
      <c r="C905" s="9" t="str">
        <f t="shared" si="78"/>
        <v>1050</v>
      </c>
      <c r="D905" s="9" t="str">
        <f t="shared" si="79"/>
        <v>1050</v>
      </c>
      <c r="K905" s="2">
        <v>50</v>
      </c>
      <c r="L905" s="2" t="s">
        <v>698</v>
      </c>
      <c r="N905" s="2">
        <v>50</v>
      </c>
      <c r="O905" s="2" t="s">
        <v>698</v>
      </c>
      <c r="Q905" s="2">
        <f t="shared" si="80"/>
        <v>104</v>
      </c>
      <c r="R905" s="20" t="s">
        <v>607</v>
      </c>
      <c r="S905" s="2" t="s">
        <v>642</v>
      </c>
    </row>
    <row r="906" spans="1:19" ht="45" x14ac:dyDescent="0.25">
      <c r="A906" s="9" t="str">
        <f t="shared" si="76"/>
        <v>10105</v>
      </c>
      <c r="B906" s="9" t="str">
        <f t="shared" si="77"/>
        <v>10</v>
      </c>
      <c r="C906" s="9" t="str">
        <f t="shared" si="78"/>
        <v>1060</v>
      </c>
      <c r="D906" s="9" t="str">
        <f t="shared" si="79"/>
        <v>1060</v>
      </c>
      <c r="K906" s="2">
        <v>60</v>
      </c>
      <c r="L906" s="2" t="s">
        <v>701</v>
      </c>
      <c r="N906" s="2">
        <v>60</v>
      </c>
      <c r="O906" s="2" t="s">
        <v>701</v>
      </c>
      <c r="Q906" s="2">
        <f t="shared" si="80"/>
        <v>105</v>
      </c>
      <c r="R906" s="20" t="s">
        <v>603</v>
      </c>
      <c r="S906" s="2" t="s">
        <v>643</v>
      </c>
    </row>
    <row r="907" spans="1:19" x14ac:dyDescent="0.25">
      <c r="A907" s="9" t="str">
        <f t="shared" si="76"/>
        <v>10</v>
      </c>
      <c r="B907" s="9" t="str">
        <f t="shared" si="77"/>
        <v>10</v>
      </c>
      <c r="C907" s="9" t="str">
        <f t="shared" si="78"/>
        <v>10</v>
      </c>
      <c r="D907" s="9" t="str">
        <f t="shared" si="79"/>
        <v>10</v>
      </c>
      <c r="R907" s="20"/>
    </row>
    <row r="908" spans="1:19" ht="45" x14ac:dyDescent="0.25">
      <c r="A908" s="9" t="str">
        <f t="shared" si="76"/>
        <v>10106</v>
      </c>
      <c r="B908" s="9" t="str">
        <f t="shared" si="77"/>
        <v>10</v>
      </c>
      <c r="C908" s="9" t="str">
        <f t="shared" si="78"/>
        <v>10</v>
      </c>
      <c r="D908" s="9" t="str">
        <f t="shared" si="79"/>
        <v>10</v>
      </c>
      <c r="Q908" s="2">
        <v>106</v>
      </c>
      <c r="R908" s="20" t="s">
        <v>628</v>
      </c>
      <c r="S908" s="2" t="s">
        <v>644</v>
      </c>
    </row>
    <row r="909" spans="1:19" ht="45" x14ac:dyDescent="0.25">
      <c r="A909" s="9" t="str">
        <f t="shared" si="76"/>
        <v>10107</v>
      </c>
      <c r="B909" s="9" t="str">
        <f t="shared" si="77"/>
        <v>10</v>
      </c>
      <c r="C909" s="9" t="str">
        <f t="shared" si="78"/>
        <v>10</v>
      </c>
      <c r="D909" s="9" t="str">
        <f t="shared" si="79"/>
        <v>10</v>
      </c>
      <c r="Q909" s="2">
        <f t="shared" si="80"/>
        <v>107</v>
      </c>
      <c r="R909" s="20" t="s">
        <v>606</v>
      </c>
      <c r="S909" s="2" t="s">
        <v>641</v>
      </c>
    </row>
    <row r="910" spans="1:19" ht="45" x14ac:dyDescent="0.25">
      <c r="A910" s="9" t="str">
        <f t="shared" si="76"/>
        <v>10108</v>
      </c>
      <c r="B910" s="9" t="str">
        <f t="shared" si="77"/>
        <v>10</v>
      </c>
      <c r="C910" s="9" t="str">
        <f t="shared" si="78"/>
        <v>10</v>
      </c>
      <c r="D910" s="9" t="str">
        <f t="shared" si="79"/>
        <v>10</v>
      </c>
      <c r="Q910" s="2">
        <f t="shared" si="80"/>
        <v>108</v>
      </c>
      <c r="R910" s="20" t="s">
        <v>603</v>
      </c>
      <c r="S910" s="2" t="s">
        <v>643</v>
      </c>
    </row>
    <row r="911" spans="1:19" x14ac:dyDescent="0.25">
      <c r="A911" s="9" t="str">
        <f t="shared" si="76"/>
        <v>10</v>
      </c>
      <c r="B911" s="9" t="str">
        <f t="shared" si="77"/>
        <v>10</v>
      </c>
      <c r="C911" s="9" t="str">
        <f t="shared" si="78"/>
        <v>10</v>
      </c>
      <c r="D911" s="9" t="str">
        <f t="shared" si="79"/>
        <v>10</v>
      </c>
      <c r="R911" s="20"/>
    </row>
    <row r="912" spans="1:19" ht="30" x14ac:dyDescent="0.25">
      <c r="A912" s="9" t="str">
        <f t="shared" si="76"/>
        <v>10109</v>
      </c>
      <c r="B912" s="9" t="str">
        <f t="shared" si="77"/>
        <v>10</v>
      </c>
      <c r="C912" s="9" t="str">
        <f t="shared" si="78"/>
        <v>10</v>
      </c>
      <c r="D912" s="9" t="str">
        <f t="shared" si="79"/>
        <v>10</v>
      </c>
      <c r="Q912" s="2">
        <v>109</v>
      </c>
      <c r="R912" s="20" t="s">
        <v>608</v>
      </c>
      <c r="S912" s="2" t="s">
        <v>645</v>
      </c>
    </row>
    <row r="913" spans="1:19" x14ac:dyDescent="0.25">
      <c r="A913" s="9" t="str">
        <f t="shared" si="76"/>
        <v>10200</v>
      </c>
      <c r="B913" s="9" t="str">
        <f t="shared" si="77"/>
        <v>10</v>
      </c>
      <c r="C913" s="9" t="str">
        <f t="shared" si="78"/>
        <v>10</v>
      </c>
      <c r="D913" s="9" t="str">
        <f t="shared" si="79"/>
        <v>10</v>
      </c>
      <c r="Q913" s="2">
        <v>200</v>
      </c>
      <c r="R913" s="2" t="s">
        <v>677</v>
      </c>
      <c r="S913" s="2" t="s">
        <v>670</v>
      </c>
    </row>
    <row r="914" spans="1:19" x14ac:dyDescent="0.25">
      <c r="A914" s="9" t="str">
        <f t="shared" si="76"/>
        <v>10201</v>
      </c>
      <c r="B914" s="9" t="str">
        <f t="shared" si="77"/>
        <v>10</v>
      </c>
      <c r="C914" s="9" t="str">
        <f t="shared" si="78"/>
        <v>10</v>
      </c>
      <c r="D914" s="9" t="str">
        <f t="shared" si="79"/>
        <v>10</v>
      </c>
      <c r="Q914" s="2">
        <f>Q913+1</f>
        <v>201</v>
      </c>
      <c r="R914" s="2" t="s">
        <v>678</v>
      </c>
      <c r="S914" s="2" t="s">
        <v>661</v>
      </c>
    </row>
    <row r="915" spans="1:19" x14ac:dyDescent="0.25">
      <c r="A915" s="9" t="str">
        <f t="shared" si="76"/>
        <v>10202</v>
      </c>
      <c r="B915" s="9" t="str">
        <f t="shared" si="77"/>
        <v>10</v>
      </c>
      <c r="C915" s="9" t="str">
        <f t="shared" si="78"/>
        <v>10</v>
      </c>
      <c r="D915" s="9" t="str">
        <f t="shared" si="79"/>
        <v>10</v>
      </c>
      <c r="Q915" s="2">
        <f t="shared" ref="Q915:Q917" si="81">Q914+1</f>
        <v>202</v>
      </c>
      <c r="R915" s="2" t="s">
        <v>679</v>
      </c>
      <c r="S915" s="2" t="s">
        <v>671</v>
      </c>
    </row>
    <row r="916" spans="1:19" x14ac:dyDescent="0.25">
      <c r="A916" s="9" t="str">
        <f t="shared" si="76"/>
        <v>10203</v>
      </c>
      <c r="B916" s="9" t="str">
        <f t="shared" si="77"/>
        <v>10</v>
      </c>
      <c r="C916" s="9" t="str">
        <f t="shared" si="78"/>
        <v>10</v>
      </c>
      <c r="D916" s="9" t="str">
        <f t="shared" si="79"/>
        <v>10</v>
      </c>
      <c r="Q916" s="2">
        <f t="shared" si="81"/>
        <v>203</v>
      </c>
      <c r="R916" s="2" t="s">
        <v>680</v>
      </c>
      <c r="S916" s="2" t="s">
        <v>672</v>
      </c>
    </row>
    <row r="917" spans="1:19" ht="30" x14ac:dyDescent="0.25">
      <c r="A917" s="9" t="str">
        <f t="shared" si="76"/>
        <v>10204</v>
      </c>
      <c r="B917" s="9" t="str">
        <f t="shared" si="77"/>
        <v>10</v>
      </c>
      <c r="C917" s="9" t="str">
        <f t="shared" si="78"/>
        <v>10</v>
      </c>
      <c r="D917" s="9" t="str">
        <f t="shared" si="79"/>
        <v>10</v>
      </c>
      <c r="Q917" s="2">
        <f t="shared" si="81"/>
        <v>204</v>
      </c>
      <c r="R917" s="20" t="s">
        <v>690</v>
      </c>
      <c r="S917" s="2" t="s">
        <v>645</v>
      </c>
    </row>
    <row r="918" spans="1:19" x14ac:dyDescent="0.25">
      <c r="A918" s="9" t="str">
        <f t="shared" si="76"/>
        <v>10300</v>
      </c>
      <c r="B918" s="9" t="str">
        <f t="shared" si="77"/>
        <v>10</v>
      </c>
      <c r="C918" s="9" t="str">
        <f t="shared" si="78"/>
        <v>10</v>
      </c>
      <c r="D918" s="9" t="str">
        <f t="shared" si="79"/>
        <v>10</v>
      </c>
      <c r="Q918" s="2">
        <v>300</v>
      </c>
      <c r="R918" s="2" t="s">
        <v>681</v>
      </c>
      <c r="S918" s="2" t="s">
        <v>670</v>
      </c>
    </row>
    <row r="919" spans="1:19" x14ac:dyDescent="0.25">
      <c r="A919" s="9" t="str">
        <f t="shared" si="76"/>
        <v>10301</v>
      </c>
      <c r="B919" s="9" t="str">
        <f t="shared" si="77"/>
        <v>10</v>
      </c>
      <c r="C919" s="9" t="str">
        <f t="shared" si="78"/>
        <v>10</v>
      </c>
      <c r="D919" s="9" t="str">
        <f t="shared" si="79"/>
        <v>10</v>
      </c>
      <c r="Q919" s="2">
        <f>Q918+1</f>
        <v>301</v>
      </c>
      <c r="R919" s="2" t="s">
        <v>682</v>
      </c>
      <c r="S919" s="2" t="s">
        <v>661</v>
      </c>
    </row>
    <row r="920" spans="1:19" x14ac:dyDescent="0.25">
      <c r="A920" s="9" t="str">
        <f t="shared" si="76"/>
        <v>10302</v>
      </c>
      <c r="B920" s="9" t="str">
        <f t="shared" si="77"/>
        <v>10</v>
      </c>
      <c r="C920" s="9" t="str">
        <f t="shared" si="78"/>
        <v>10</v>
      </c>
      <c r="D920" s="9" t="str">
        <f t="shared" si="79"/>
        <v>10</v>
      </c>
      <c r="Q920" s="2">
        <f t="shared" ref="Q920:Q922" si="82">Q919+1</f>
        <v>302</v>
      </c>
      <c r="R920" s="2" t="s">
        <v>683</v>
      </c>
      <c r="S920" s="2" t="s">
        <v>671</v>
      </c>
    </row>
    <row r="921" spans="1:19" x14ac:dyDescent="0.25">
      <c r="A921" s="9" t="str">
        <f t="shared" si="76"/>
        <v>10303</v>
      </c>
      <c r="B921" s="9" t="str">
        <f t="shared" si="77"/>
        <v>10</v>
      </c>
      <c r="C921" s="9" t="str">
        <f t="shared" si="78"/>
        <v>10</v>
      </c>
      <c r="D921" s="9" t="str">
        <f t="shared" si="79"/>
        <v>10</v>
      </c>
      <c r="Q921" s="2">
        <f t="shared" si="82"/>
        <v>303</v>
      </c>
      <c r="R921" s="2" t="s">
        <v>684</v>
      </c>
      <c r="S921" s="2" t="s">
        <v>672</v>
      </c>
    </row>
    <row r="922" spans="1:19" ht="30" x14ac:dyDescent="0.25">
      <c r="A922" s="9" t="str">
        <f t="shared" si="76"/>
        <v>10304</v>
      </c>
      <c r="B922" s="9" t="str">
        <f t="shared" si="77"/>
        <v>10</v>
      </c>
      <c r="C922" s="9" t="str">
        <f t="shared" si="78"/>
        <v>10</v>
      </c>
      <c r="D922" s="9" t="str">
        <f t="shared" si="79"/>
        <v>10</v>
      </c>
      <c r="Q922" s="2">
        <f t="shared" si="82"/>
        <v>304</v>
      </c>
      <c r="R922" s="20" t="s">
        <v>691</v>
      </c>
      <c r="S922" s="2" t="s">
        <v>645</v>
      </c>
    </row>
    <row r="923" spans="1:19" x14ac:dyDescent="0.25">
      <c r="A923" s="9" t="str">
        <f t="shared" si="76"/>
        <v>10400</v>
      </c>
      <c r="B923" s="9" t="str">
        <f t="shared" si="77"/>
        <v>10</v>
      </c>
      <c r="C923" s="9" t="str">
        <f t="shared" si="78"/>
        <v>10</v>
      </c>
      <c r="D923" s="9" t="str">
        <f t="shared" si="79"/>
        <v>10</v>
      </c>
      <c r="Q923" s="2">
        <v>400</v>
      </c>
      <c r="R923" s="2" t="s">
        <v>685</v>
      </c>
      <c r="S923" s="2" t="s">
        <v>792</v>
      </c>
    </row>
    <row r="924" spans="1:19" x14ac:dyDescent="0.25">
      <c r="A924" s="9" t="str">
        <f t="shared" si="76"/>
        <v>10401</v>
      </c>
      <c r="B924" s="9" t="str">
        <f t="shared" si="77"/>
        <v>10</v>
      </c>
      <c r="C924" s="9" t="str">
        <f t="shared" si="78"/>
        <v>10</v>
      </c>
      <c r="D924" s="9" t="str">
        <f t="shared" si="79"/>
        <v>10</v>
      </c>
      <c r="Q924" s="2">
        <f>Q923+1</f>
        <v>401</v>
      </c>
      <c r="R924" s="2" t="s">
        <v>686</v>
      </c>
      <c r="S924" s="2" t="s">
        <v>792</v>
      </c>
    </row>
    <row r="925" spans="1:19" x14ac:dyDescent="0.25">
      <c r="A925" s="9" t="str">
        <f t="shared" si="76"/>
        <v>10402</v>
      </c>
      <c r="B925" s="9" t="str">
        <f t="shared" si="77"/>
        <v>10</v>
      </c>
      <c r="C925" s="9" t="str">
        <f t="shared" si="78"/>
        <v>10</v>
      </c>
      <c r="D925" s="9" t="str">
        <f t="shared" si="79"/>
        <v>10</v>
      </c>
      <c r="Q925" s="2">
        <f t="shared" ref="Q925:Q927" si="83">Q924+1</f>
        <v>402</v>
      </c>
      <c r="R925" s="2" t="s">
        <v>687</v>
      </c>
      <c r="S925" s="2" t="s">
        <v>792</v>
      </c>
    </row>
    <row r="926" spans="1:19" x14ac:dyDescent="0.25">
      <c r="A926" s="9" t="str">
        <f t="shared" si="76"/>
        <v>10403</v>
      </c>
      <c r="B926" s="9" t="str">
        <f t="shared" si="77"/>
        <v>10</v>
      </c>
      <c r="C926" s="9" t="str">
        <f t="shared" si="78"/>
        <v>10</v>
      </c>
      <c r="D926" s="9" t="str">
        <f t="shared" si="79"/>
        <v>10</v>
      </c>
      <c r="Q926" s="2">
        <f t="shared" si="83"/>
        <v>403</v>
      </c>
      <c r="R926" s="2" t="s">
        <v>688</v>
      </c>
      <c r="S926" s="2" t="s">
        <v>792</v>
      </c>
    </row>
    <row r="927" spans="1:19" ht="30" x14ac:dyDescent="0.25">
      <c r="A927" s="9" t="str">
        <f t="shared" si="76"/>
        <v>10404</v>
      </c>
      <c r="B927" s="9" t="str">
        <f t="shared" si="77"/>
        <v>10</v>
      </c>
      <c r="C927" s="9" t="str">
        <f t="shared" si="78"/>
        <v>10</v>
      </c>
      <c r="D927" s="9" t="str">
        <f t="shared" si="79"/>
        <v>10</v>
      </c>
      <c r="Q927" s="2">
        <f t="shared" si="83"/>
        <v>404</v>
      </c>
      <c r="R927" s="20" t="s">
        <v>689</v>
      </c>
      <c r="S927" s="2" t="s">
        <v>792</v>
      </c>
    </row>
    <row r="928" spans="1:19" x14ac:dyDescent="0.25">
      <c r="A928" s="9" t="str">
        <f t="shared" si="76"/>
        <v>10405</v>
      </c>
      <c r="B928" s="9" t="str">
        <f t="shared" si="77"/>
        <v>10</v>
      </c>
      <c r="C928" s="9" t="str">
        <f t="shared" si="78"/>
        <v>10</v>
      </c>
      <c r="D928" s="9" t="str">
        <f t="shared" si="79"/>
        <v>10</v>
      </c>
      <c r="Q928" s="2">
        <v>405</v>
      </c>
      <c r="R928" s="2" t="s">
        <v>753</v>
      </c>
      <c r="S928" s="2" t="s">
        <v>792</v>
      </c>
    </row>
    <row r="929" spans="1:19" x14ac:dyDescent="0.25">
      <c r="A929" s="9" t="str">
        <f t="shared" si="76"/>
        <v>10406</v>
      </c>
      <c r="B929" s="9" t="str">
        <f t="shared" si="77"/>
        <v>10</v>
      </c>
      <c r="C929" s="9" t="str">
        <f t="shared" si="78"/>
        <v>10</v>
      </c>
      <c r="D929" s="9" t="str">
        <f t="shared" si="79"/>
        <v>10</v>
      </c>
      <c r="Q929" s="2">
        <v>406</v>
      </c>
      <c r="R929" s="2" t="s">
        <v>754</v>
      </c>
      <c r="S929" s="2" t="s">
        <v>792</v>
      </c>
    </row>
    <row r="930" spans="1:19" x14ac:dyDescent="0.25">
      <c r="A930" s="9" t="str">
        <f t="shared" si="76"/>
        <v>10407</v>
      </c>
      <c r="B930" s="9" t="str">
        <f t="shared" si="77"/>
        <v>10</v>
      </c>
      <c r="C930" s="9" t="str">
        <f t="shared" si="78"/>
        <v>10</v>
      </c>
      <c r="D930" s="9" t="str">
        <f t="shared" si="79"/>
        <v>10</v>
      </c>
      <c r="Q930" s="2">
        <v>407</v>
      </c>
      <c r="R930" s="2" t="s">
        <v>755</v>
      </c>
      <c r="S930" s="2" t="s">
        <v>792</v>
      </c>
    </row>
    <row r="931" spans="1:19" x14ac:dyDescent="0.25">
      <c r="A931" s="9" t="str">
        <f t="shared" si="76"/>
        <v>10408</v>
      </c>
      <c r="B931" s="9" t="str">
        <f t="shared" si="77"/>
        <v>10</v>
      </c>
      <c r="C931" s="9" t="str">
        <f t="shared" si="78"/>
        <v>10</v>
      </c>
      <c r="D931" s="9" t="str">
        <f t="shared" si="79"/>
        <v>10</v>
      </c>
      <c r="Q931" s="2">
        <v>408</v>
      </c>
      <c r="R931" s="2" t="s">
        <v>756</v>
      </c>
      <c r="S931" s="2" t="s">
        <v>792</v>
      </c>
    </row>
    <row r="932" spans="1:19" x14ac:dyDescent="0.25">
      <c r="A932" s="9" t="str">
        <f t="shared" si="76"/>
        <v>10409</v>
      </c>
      <c r="B932" s="9" t="str">
        <f t="shared" si="77"/>
        <v>10</v>
      </c>
      <c r="C932" s="9" t="str">
        <f t="shared" si="78"/>
        <v>10</v>
      </c>
      <c r="D932" s="9" t="str">
        <f t="shared" si="79"/>
        <v>10</v>
      </c>
      <c r="Q932" s="2">
        <v>409</v>
      </c>
      <c r="R932" s="2" t="s">
        <v>757</v>
      </c>
      <c r="S932" s="2" t="s">
        <v>792</v>
      </c>
    </row>
    <row r="933" spans="1:19" x14ac:dyDescent="0.25">
      <c r="A933" s="9" t="str">
        <f t="shared" si="76"/>
        <v>10410</v>
      </c>
      <c r="B933" s="9" t="str">
        <f t="shared" si="77"/>
        <v>10</v>
      </c>
      <c r="C933" s="9" t="str">
        <f t="shared" si="78"/>
        <v>10</v>
      </c>
      <c r="D933" s="9" t="str">
        <f t="shared" si="79"/>
        <v>10</v>
      </c>
      <c r="Q933" s="2">
        <v>410</v>
      </c>
      <c r="R933" s="2" t="s">
        <v>758</v>
      </c>
      <c r="S933" s="2" t="s">
        <v>792</v>
      </c>
    </row>
    <row r="934" spans="1:19" x14ac:dyDescent="0.25">
      <c r="A934" s="9" t="str">
        <f t="shared" si="76"/>
        <v>10411</v>
      </c>
      <c r="B934" s="9" t="str">
        <f t="shared" si="77"/>
        <v>10</v>
      </c>
      <c r="C934" s="9" t="str">
        <f t="shared" si="78"/>
        <v>10</v>
      </c>
      <c r="D934" s="9" t="str">
        <f t="shared" si="79"/>
        <v>10</v>
      </c>
      <c r="Q934" s="2">
        <v>411</v>
      </c>
      <c r="R934" s="2" t="s">
        <v>759</v>
      </c>
      <c r="S934" s="2" t="s">
        <v>792</v>
      </c>
    </row>
    <row r="935" spans="1:19" x14ac:dyDescent="0.25">
      <c r="A935" s="9" t="str">
        <f t="shared" si="76"/>
        <v>10412</v>
      </c>
      <c r="B935" s="9" t="str">
        <f t="shared" si="77"/>
        <v>10</v>
      </c>
      <c r="C935" s="9" t="str">
        <f t="shared" si="78"/>
        <v>10</v>
      </c>
      <c r="D935" s="9" t="str">
        <f t="shared" si="79"/>
        <v>10</v>
      </c>
      <c r="Q935" s="2">
        <v>412</v>
      </c>
      <c r="R935" s="2" t="s">
        <v>760</v>
      </c>
      <c r="S935" s="2" t="s">
        <v>792</v>
      </c>
    </row>
    <row r="936" spans="1:19" x14ac:dyDescent="0.25">
      <c r="A936" s="9" t="str">
        <f t="shared" si="76"/>
        <v>10413</v>
      </c>
      <c r="B936" s="9" t="str">
        <f t="shared" si="77"/>
        <v>10</v>
      </c>
      <c r="C936" s="9" t="str">
        <f t="shared" si="78"/>
        <v>10</v>
      </c>
      <c r="D936" s="9" t="str">
        <f t="shared" si="79"/>
        <v>10</v>
      </c>
      <c r="Q936" s="2">
        <v>413</v>
      </c>
      <c r="R936" s="2" t="s">
        <v>761</v>
      </c>
      <c r="S936" s="2" t="s">
        <v>792</v>
      </c>
    </row>
    <row r="937" spans="1:19" x14ac:dyDescent="0.25">
      <c r="A937" s="9" t="str">
        <f t="shared" si="76"/>
        <v>10414</v>
      </c>
      <c r="B937" s="9" t="str">
        <f t="shared" si="77"/>
        <v>10</v>
      </c>
      <c r="C937" s="9" t="str">
        <f t="shared" si="78"/>
        <v>10</v>
      </c>
      <c r="D937" s="9" t="str">
        <f t="shared" si="79"/>
        <v>10</v>
      </c>
      <c r="Q937" s="2">
        <v>414</v>
      </c>
      <c r="R937" s="2" t="s">
        <v>762</v>
      </c>
      <c r="S937" s="2" t="s">
        <v>792</v>
      </c>
    </row>
    <row r="938" spans="1:19" x14ac:dyDescent="0.25">
      <c r="A938" s="9" t="str">
        <f t="shared" si="76"/>
        <v>10415</v>
      </c>
      <c r="B938" s="9" t="str">
        <f t="shared" si="77"/>
        <v>10</v>
      </c>
      <c r="C938" s="9" t="str">
        <f t="shared" si="78"/>
        <v>10</v>
      </c>
      <c r="D938" s="9" t="str">
        <f t="shared" si="79"/>
        <v>10</v>
      </c>
      <c r="Q938" s="2">
        <v>415</v>
      </c>
      <c r="R938" s="2" t="s">
        <v>763</v>
      </c>
      <c r="S938" s="2" t="s">
        <v>792</v>
      </c>
    </row>
    <row r="939" spans="1:19" x14ac:dyDescent="0.25">
      <c r="A939" s="9" t="str">
        <f t="shared" si="76"/>
        <v>10416</v>
      </c>
      <c r="B939" s="9" t="str">
        <f t="shared" si="77"/>
        <v>10</v>
      </c>
      <c r="C939" s="9" t="str">
        <f t="shared" si="78"/>
        <v>10</v>
      </c>
      <c r="D939" s="9" t="str">
        <f t="shared" si="79"/>
        <v>10</v>
      </c>
      <c r="Q939" s="2">
        <v>416</v>
      </c>
      <c r="R939" s="2" t="s">
        <v>764</v>
      </c>
      <c r="S939" s="2" t="s">
        <v>792</v>
      </c>
    </row>
    <row r="940" spans="1:19" x14ac:dyDescent="0.25">
      <c r="A940" s="9" t="str">
        <f t="shared" si="76"/>
        <v>10417</v>
      </c>
      <c r="B940" s="9" t="str">
        <f t="shared" si="77"/>
        <v>10</v>
      </c>
      <c r="C940" s="9" t="str">
        <f t="shared" si="78"/>
        <v>10</v>
      </c>
      <c r="D940" s="9" t="str">
        <f t="shared" si="79"/>
        <v>10</v>
      </c>
      <c r="Q940" s="2">
        <v>417</v>
      </c>
      <c r="R940" s="2" t="s">
        <v>765</v>
      </c>
      <c r="S940" s="2" t="s">
        <v>792</v>
      </c>
    </row>
    <row r="941" spans="1:19" x14ac:dyDescent="0.25">
      <c r="A941" s="9" t="str">
        <f t="shared" si="76"/>
        <v>10418</v>
      </c>
      <c r="B941" s="9" t="str">
        <f t="shared" si="77"/>
        <v>10</v>
      </c>
      <c r="C941" s="9" t="str">
        <f t="shared" si="78"/>
        <v>10</v>
      </c>
      <c r="D941" s="9" t="str">
        <f t="shared" si="79"/>
        <v>10</v>
      </c>
      <c r="Q941" s="2">
        <v>418</v>
      </c>
      <c r="R941" s="2" t="s">
        <v>752</v>
      </c>
      <c r="S941" s="2" t="s">
        <v>792</v>
      </c>
    </row>
    <row r="942" spans="1:19" x14ac:dyDescent="0.25">
      <c r="A942" s="9" t="str">
        <f t="shared" si="76"/>
        <v>10419</v>
      </c>
      <c r="B942" s="9" t="str">
        <f t="shared" si="77"/>
        <v>10</v>
      </c>
      <c r="C942" s="9" t="str">
        <f t="shared" si="78"/>
        <v>10</v>
      </c>
      <c r="D942" s="9" t="str">
        <f t="shared" si="79"/>
        <v>10</v>
      </c>
      <c r="Q942" s="2">
        <v>419</v>
      </c>
      <c r="R942" s="2" t="s">
        <v>766</v>
      </c>
      <c r="S942" s="2" t="s">
        <v>792</v>
      </c>
    </row>
    <row r="943" spans="1:19" x14ac:dyDescent="0.25">
      <c r="A943" s="9" t="str">
        <f t="shared" si="76"/>
        <v>10500</v>
      </c>
      <c r="B943" s="9" t="str">
        <f t="shared" si="77"/>
        <v>10</v>
      </c>
      <c r="C943" s="9" t="str">
        <f t="shared" si="78"/>
        <v>10</v>
      </c>
      <c r="D943" s="9" t="str">
        <f t="shared" si="79"/>
        <v>10</v>
      </c>
      <c r="Q943" s="2">
        <v>500</v>
      </c>
      <c r="R943" s="2" t="s">
        <v>730</v>
      </c>
      <c r="S943" s="2" t="s">
        <v>729</v>
      </c>
    </row>
    <row r="944" spans="1:19" x14ac:dyDescent="0.25">
      <c r="A944" s="9" t="str">
        <f t="shared" si="76"/>
        <v>10501</v>
      </c>
      <c r="B944" s="9" t="str">
        <f t="shared" si="77"/>
        <v>10</v>
      </c>
      <c r="C944" s="9" t="str">
        <f t="shared" si="78"/>
        <v>10</v>
      </c>
      <c r="D944" s="9" t="str">
        <f t="shared" si="79"/>
        <v>10</v>
      </c>
      <c r="Q944" s="2">
        <v>501</v>
      </c>
      <c r="R944" s="2" t="s">
        <v>702</v>
      </c>
      <c r="S944" s="2" t="s">
        <v>768</v>
      </c>
    </row>
    <row r="945" spans="1:19" x14ac:dyDescent="0.25">
      <c r="A945" s="9" t="str">
        <f t="shared" si="76"/>
        <v>10502</v>
      </c>
      <c r="B945" s="9" t="str">
        <f t="shared" si="77"/>
        <v>10</v>
      </c>
      <c r="C945" s="9" t="str">
        <f t="shared" si="78"/>
        <v>10</v>
      </c>
      <c r="D945" s="9" t="str">
        <f t="shared" si="79"/>
        <v>10</v>
      </c>
      <c r="Q945" s="2">
        <v>502</v>
      </c>
      <c r="R945" s="2" t="s">
        <v>703</v>
      </c>
      <c r="S945" s="2" t="s">
        <v>769</v>
      </c>
    </row>
    <row r="946" spans="1:19" x14ac:dyDescent="0.25">
      <c r="A946" s="9" t="str">
        <f t="shared" si="76"/>
        <v>10503</v>
      </c>
      <c r="B946" s="9" t="str">
        <f t="shared" si="77"/>
        <v>10</v>
      </c>
      <c r="C946" s="9" t="str">
        <f t="shared" si="78"/>
        <v>10</v>
      </c>
      <c r="D946" s="9" t="str">
        <f t="shared" si="79"/>
        <v>10</v>
      </c>
      <c r="Q946" s="2">
        <v>503</v>
      </c>
      <c r="R946" s="2" t="s">
        <v>704</v>
      </c>
      <c r="S946" s="2" t="s">
        <v>770</v>
      </c>
    </row>
    <row r="947" spans="1:19" x14ac:dyDescent="0.25">
      <c r="A947" s="9" t="str">
        <f t="shared" si="76"/>
        <v>10504</v>
      </c>
      <c r="B947" s="9" t="str">
        <f t="shared" si="77"/>
        <v>10</v>
      </c>
      <c r="C947" s="9" t="str">
        <f t="shared" si="78"/>
        <v>10</v>
      </c>
      <c r="D947" s="9" t="str">
        <f t="shared" si="79"/>
        <v>10</v>
      </c>
      <c r="Q947" s="2">
        <v>504</v>
      </c>
      <c r="R947" s="2" t="s">
        <v>705</v>
      </c>
      <c r="S947" s="2" t="s">
        <v>771</v>
      </c>
    </row>
    <row r="948" spans="1:19" x14ac:dyDescent="0.25">
      <c r="A948" s="9" t="str">
        <f t="shared" si="76"/>
        <v>10505</v>
      </c>
      <c r="B948" s="9" t="str">
        <f t="shared" si="77"/>
        <v>10</v>
      </c>
      <c r="C948" s="9" t="str">
        <f t="shared" si="78"/>
        <v>10</v>
      </c>
      <c r="D948" s="9" t="str">
        <f t="shared" si="79"/>
        <v>10</v>
      </c>
      <c r="Q948" s="2">
        <v>505</v>
      </c>
      <c r="R948" s="2" t="s">
        <v>706</v>
      </c>
      <c r="S948" s="2" t="s">
        <v>772</v>
      </c>
    </row>
    <row r="949" spans="1:19" x14ac:dyDescent="0.25">
      <c r="A949" s="9" t="str">
        <f t="shared" si="76"/>
        <v>10506</v>
      </c>
      <c r="B949" s="9" t="str">
        <f t="shared" si="77"/>
        <v>10</v>
      </c>
      <c r="C949" s="9" t="str">
        <f t="shared" si="78"/>
        <v>10</v>
      </c>
      <c r="D949" s="9" t="str">
        <f t="shared" si="79"/>
        <v>10</v>
      </c>
      <c r="Q949" s="2">
        <v>506</v>
      </c>
      <c r="R949" s="2" t="s">
        <v>707</v>
      </c>
      <c r="S949" s="2" t="s">
        <v>773</v>
      </c>
    </row>
    <row r="950" spans="1:19" x14ac:dyDescent="0.25">
      <c r="A950" s="9" t="str">
        <f t="shared" si="76"/>
        <v>10507</v>
      </c>
      <c r="B950" s="9" t="str">
        <f t="shared" si="77"/>
        <v>10</v>
      </c>
      <c r="C950" s="9" t="str">
        <f t="shared" si="78"/>
        <v>10</v>
      </c>
      <c r="D950" s="9" t="str">
        <f t="shared" si="79"/>
        <v>10</v>
      </c>
      <c r="Q950" s="2">
        <v>507</v>
      </c>
      <c r="R950" s="2" t="s">
        <v>708</v>
      </c>
      <c r="S950" s="2" t="s">
        <v>774</v>
      </c>
    </row>
    <row r="951" spans="1:19" x14ac:dyDescent="0.25">
      <c r="A951" s="9" t="str">
        <f t="shared" si="76"/>
        <v>10508</v>
      </c>
      <c r="B951" s="9" t="str">
        <f t="shared" si="77"/>
        <v>10</v>
      </c>
      <c r="C951" s="9" t="str">
        <f t="shared" si="78"/>
        <v>10</v>
      </c>
      <c r="D951" s="9" t="str">
        <f t="shared" si="79"/>
        <v>10</v>
      </c>
      <c r="Q951" s="2">
        <v>508</v>
      </c>
      <c r="R951" s="2" t="s">
        <v>709</v>
      </c>
      <c r="S951" s="2" t="s">
        <v>775</v>
      </c>
    </row>
    <row r="952" spans="1:19" x14ac:dyDescent="0.25">
      <c r="A952" s="9" t="str">
        <f t="shared" si="76"/>
        <v>10509</v>
      </c>
      <c r="B952" s="9" t="str">
        <f t="shared" si="77"/>
        <v>10</v>
      </c>
      <c r="C952" s="9" t="str">
        <f t="shared" si="78"/>
        <v>10</v>
      </c>
      <c r="D952" s="9" t="str">
        <f t="shared" si="79"/>
        <v>10</v>
      </c>
      <c r="Q952" s="2">
        <v>509</v>
      </c>
      <c r="R952" s="2" t="s">
        <v>710</v>
      </c>
      <c r="S952" s="2" t="s">
        <v>776</v>
      </c>
    </row>
    <row r="953" spans="1:19" x14ac:dyDescent="0.25">
      <c r="A953" s="9" t="str">
        <f t="shared" si="76"/>
        <v>10510</v>
      </c>
      <c r="B953" s="9" t="str">
        <f t="shared" si="77"/>
        <v>10</v>
      </c>
      <c r="C953" s="9" t="str">
        <f t="shared" si="78"/>
        <v>10</v>
      </c>
      <c r="D953" s="9" t="str">
        <f t="shared" si="79"/>
        <v>10</v>
      </c>
      <c r="Q953" s="2">
        <v>510</v>
      </c>
      <c r="R953" s="2" t="s">
        <v>711</v>
      </c>
      <c r="S953" s="2" t="s">
        <v>777</v>
      </c>
    </row>
    <row r="954" spans="1:19" x14ac:dyDescent="0.25">
      <c r="A954" s="9" t="str">
        <f t="shared" si="76"/>
        <v>10511</v>
      </c>
      <c r="B954" s="9" t="str">
        <f t="shared" si="77"/>
        <v>10</v>
      </c>
      <c r="C954" s="9" t="str">
        <f t="shared" si="78"/>
        <v>10</v>
      </c>
      <c r="D954" s="9" t="str">
        <f t="shared" si="79"/>
        <v>10</v>
      </c>
      <c r="Q954" s="2">
        <v>511</v>
      </c>
      <c r="R954" s="2" t="s">
        <v>712</v>
      </c>
      <c r="S954" s="2" t="s">
        <v>699</v>
      </c>
    </row>
    <row r="955" spans="1:19" x14ac:dyDescent="0.25">
      <c r="A955" s="9" t="str">
        <f t="shared" si="76"/>
        <v>10512</v>
      </c>
      <c r="B955" s="9" t="str">
        <f t="shared" si="77"/>
        <v>10</v>
      </c>
      <c r="C955" s="9" t="str">
        <f t="shared" si="78"/>
        <v>10</v>
      </c>
      <c r="D955" s="9" t="str">
        <f t="shared" si="79"/>
        <v>10</v>
      </c>
      <c r="Q955" s="2">
        <v>512</v>
      </c>
      <c r="R955" s="2" t="s">
        <v>713</v>
      </c>
      <c r="S955" s="2" t="s">
        <v>700</v>
      </c>
    </row>
    <row r="956" spans="1:19" x14ac:dyDescent="0.25">
      <c r="A956" s="9" t="str">
        <f t="shared" si="76"/>
        <v>10513</v>
      </c>
      <c r="B956" s="9" t="str">
        <f t="shared" si="77"/>
        <v>10</v>
      </c>
      <c r="C956" s="9" t="str">
        <f t="shared" si="78"/>
        <v>10</v>
      </c>
      <c r="D956" s="9" t="str">
        <f t="shared" si="79"/>
        <v>10</v>
      </c>
      <c r="Q956" s="2">
        <v>513</v>
      </c>
      <c r="R956" s="2" t="s">
        <v>733</v>
      </c>
      <c r="S956" s="2" t="s">
        <v>734</v>
      </c>
    </row>
    <row r="957" spans="1:19" x14ac:dyDescent="0.25">
      <c r="A957" s="9" t="str">
        <f t="shared" si="76"/>
        <v>10600</v>
      </c>
      <c r="B957" s="9" t="str">
        <f t="shared" si="77"/>
        <v>10</v>
      </c>
      <c r="C957" s="9" t="str">
        <f t="shared" si="78"/>
        <v>10</v>
      </c>
      <c r="D957" s="9" t="str">
        <f t="shared" si="79"/>
        <v>10</v>
      </c>
      <c r="Q957" s="2">
        <v>600</v>
      </c>
      <c r="R957" s="2" t="s">
        <v>727</v>
      </c>
      <c r="S957" s="2" t="s">
        <v>728</v>
      </c>
    </row>
    <row r="958" spans="1:19" x14ac:dyDescent="0.25">
      <c r="A958" s="9" t="str">
        <f t="shared" si="76"/>
        <v>10601</v>
      </c>
      <c r="B958" s="9" t="str">
        <f t="shared" si="77"/>
        <v>10</v>
      </c>
      <c r="C958" s="9" t="str">
        <f t="shared" si="78"/>
        <v>10</v>
      </c>
      <c r="D958" s="9" t="str">
        <f t="shared" si="79"/>
        <v>10</v>
      </c>
      <c r="Q958" s="2">
        <v>601</v>
      </c>
      <c r="R958" s="2" t="s">
        <v>714</v>
      </c>
      <c r="S958" s="2" t="s">
        <v>778</v>
      </c>
    </row>
    <row r="959" spans="1:19" x14ac:dyDescent="0.25">
      <c r="A959" s="9" t="str">
        <f t="shared" si="76"/>
        <v>10602</v>
      </c>
      <c r="B959" s="9" t="str">
        <f t="shared" si="77"/>
        <v>10</v>
      </c>
      <c r="C959" s="9" t="str">
        <f t="shared" si="78"/>
        <v>10</v>
      </c>
      <c r="D959" s="9" t="str">
        <f t="shared" si="79"/>
        <v>10</v>
      </c>
      <c r="Q959" s="2">
        <v>602</v>
      </c>
      <c r="R959" s="2" t="s">
        <v>715</v>
      </c>
      <c r="S959" s="2" t="s">
        <v>779</v>
      </c>
    </row>
    <row r="960" spans="1:19" x14ac:dyDescent="0.25">
      <c r="A960" s="9" t="str">
        <f t="shared" si="76"/>
        <v>10603</v>
      </c>
      <c r="B960" s="9" t="str">
        <f t="shared" si="77"/>
        <v>10</v>
      </c>
      <c r="C960" s="9" t="str">
        <f t="shared" si="78"/>
        <v>10</v>
      </c>
      <c r="D960" s="9" t="str">
        <f t="shared" si="79"/>
        <v>10</v>
      </c>
      <c r="Q960" s="2">
        <v>603</v>
      </c>
      <c r="R960" s="2" t="s">
        <v>716</v>
      </c>
      <c r="S960" s="2" t="s">
        <v>780</v>
      </c>
    </row>
    <row r="961" spans="1:19" x14ac:dyDescent="0.25">
      <c r="A961" s="9" t="str">
        <f t="shared" si="76"/>
        <v>10604</v>
      </c>
      <c r="B961" s="9" t="str">
        <f t="shared" si="77"/>
        <v>10</v>
      </c>
      <c r="C961" s="9" t="str">
        <f t="shared" si="78"/>
        <v>10</v>
      </c>
      <c r="D961" s="9" t="str">
        <f t="shared" si="79"/>
        <v>10</v>
      </c>
      <c r="Q961" s="2">
        <v>604</v>
      </c>
      <c r="R961" s="2" t="s">
        <v>717</v>
      </c>
      <c r="S961" s="2" t="s">
        <v>781</v>
      </c>
    </row>
    <row r="962" spans="1:19" x14ac:dyDescent="0.25">
      <c r="A962" s="9" t="str">
        <f t="shared" si="76"/>
        <v>10605</v>
      </c>
      <c r="B962" s="9" t="str">
        <f t="shared" si="77"/>
        <v>10</v>
      </c>
      <c r="C962" s="9" t="str">
        <f t="shared" si="78"/>
        <v>10</v>
      </c>
      <c r="D962" s="9" t="str">
        <f t="shared" si="79"/>
        <v>10</v>
      </c>
      <c r="Q962" s="2">
        <v>605</v>
      </c>
      <c r="R962" s="2" t="s">
        <v>718</v>
      </c>
      <c r="S962" s="2" t="s">
        <v>782</v>
      </c>
    </row>
    <row r="963" spans="1:19" x14ac:dyDescent="0.25">
      <c r="A963" s="9" t="str">
        <f t="shared" si="76"/>
        <v>10606</v>
      </c>
      <c r="B963" s="9" t="str">
        <f t="shared" si="77"/>
        <v>10</v>
      </c>
      <c r="C963" s="9" t="str">
        <f t="shared" si="78"/>
        <v>10</v>
      </c>
      <c r="D963" s="9" t="str">
        <f t="shared" si="79"/>
        <v>10</v>
      </c>
      <c r="Q963" s="2">
        <v>606</v>
      </c>
      <c r="R963" s="2" t="s">
        <v>719</v>
      </c>
      <c r="S963" s="2" t="s">
        <v>783</v>
      </c>
    </row>
    <row r="964" spans="1:19" x14ac:dyDescent="0.25">
      <c r="A964" s="9" t="str">
        <f t="shared" si="76"/>
        <v>10607</v>
      </c>
      <c r="B964" s="9" t="str">
        <f t="shared" si="77"/>
        <v>10</v>
      </c>
      <c r="C964" s="9" t="str">
        <f t="shared" si="78"/>
        <v>10</v>
      </c>
      <c r="D964" s="9" t="str">
        <f t="shared" si="79"/>
        <v>10</v>
      </c>
      <c r="Q964" s="2">
        <v>607</v>
      </c>
      <c r="R964" s="2" t="s">
        <v>720</v>
      </c>
      <c r="S964" s="2" t="s">
        <v>784</v>
      </c>
    </row>
    <row r="965" spans="1:19" x14ac:dyDescent="0.25">
      <c r="A965" s="9" t="str">
        <f t="shared" si="76"/>
        <v>10608</v>
      </c>
      <c r="B965" s="9" t="str">
        <f t="shared" si="77"/>
        <v>10</v>
      </c>
      <c r="C965" s="9" t="str">
        <f t="shared" si="78"/>
        <v>10</v>
      </c>
      <c r="D965" s="9" t="str">
        <f t="shared" si="79"/>
        <v>10</v>
      </c>
      <c r="Q965" s="2">
        <v>608</v>
      </c>
      <c r="R965" s="2" t="s">
        <v>721</v>
      </c>
      <c r="S965" s="2" t="s">
        <v>785</v>
      </c>
    </row>
    <row r="966" spans="1:19" x14ac:dyDescent="0.25">
      <c r="A966" s="9" t="str">
        <f t="shared" ref="A966:A1000" si="84">CONCATENATE($E$901,Q966)</f>
        <v>10609</v>
      </c>
      <c r="B966" s="9" t="str">
        <f t="shared" ref="B966:B1000" si="85">CONCATENATE($E$901,H966)</f>
        <v>10</v>
      </c>
      <c r="C966" s="9" t="str">
        <f t="shared" ref="C966:C1000" si="86">CONCATENATE($E$901,K966)</f>
        <v>10</v>
      </c>
      <c r="D966" s="9" t="str">
        <f t="shared" ref="D966:D1000" si="87">CONCATENATE($E$901,N966)</f>
        <v>10</v>
      </c>
      <c r="Q966" s="2">
        <v>609</v>
      </c>
      <c r="R966" s="2" t="s">
        <v>722</v>
      </c>
      <c r="S966" s="2" t="s">
        <v>786</v>
      </c>
    </row>
    <row r="967" spans="1:19" x14ac:dyDescent="0.25">
      <c r="A967" s="9" t="str">
        <f t="shared" si="84"/>
        <v>10610</v>
      </c>
      <c r="B967" s="9" t="str">
        <f t="shared" si="85"/>
        <v>10</v>
      </c>
      <c r="C967" s="9" t="str">
        <f t="shared" si="86"/>
        <v>10</v>
      </c>
      <c r="D967" s="9" t="str">
        <f t="shared" si="87"/>
        <v>10</v>
      </c>
      <c r="Q967" s="2">
        <v>610</v>
      </c>
      <c r="R967" s="2" t="s">
        <v>723</v>
      </c>
      <c r="S967" s="2" t="s">
        <v>787</v>
      </c>
    </row>
    <row r="968" spans="1:19" x14ac:dyDescent="0.25">
      <c r="A968" s="9" t="str">
        <f t="shared" si="84"/>
        <v>10611</v>
      </c>
      <c r="B968" s="9" t="str">
        <f t="shared" si="85"/>
        <v>10</v>
      </c>
      <c r="C968" s="9" t="str">
        <f t="shared" si="86"/>
        <v>10</v>
      </c>
      <c r="D968" s="9" t="str">
        <f t="shared" si="87"/>
        <v>10</v>
      </c>
      <c r="Q968" s="2">
        <v>611</v>
      </c>
      <c r="R968" s="2" t="s">
        <v>724</v>
      </c>
      <c r="S968" s="2" t="s">
        <v>788</v>
      </c>
    </row>
    <row r="969" spans="1:19" x14ac:dyDescent="0.25">
      <c r="A969" s="9" t="str">
        <f t="shared" si="84"/>
        <v>10612</v>
      </c>
      <c r="B969" s="9" t="str">
        <f t="shared" si="85"/>
        <v>10</v>
      </c>
      <c r="C969" s="9" t="str">
        <f t="shared" si="86"/>
        <v>10</v>
      </c>
      <c r="D969" s="9" t="str">
        <f t="shared" si="87"/>
        <v>10</v>
      </c>
      <c r="Q969" s="2">
        <v>612</v>
      </c>
      <c r="R969" s="2" t="s">
        <v>725</v>
      </c>
      <c r="S969" s="2" t="s">
        <v>789</v>
      </c>
    </row>
    <row r="970" spans="1:19" x14ac:dyDescent="0.25">
      <c r="A970" s="9" t="str">
        <f t="shared" si="84"/>
        <v>10613</v>
      </c>
      <c r="B970" s="9" t="str">
        <f t="shared" si="85"/>
        <v>10</v>
      </c>
      <c r="C970" s="9" t="str">
        <f t="shared" si="86"/>
        <v>10</v>
      </c>
      <c r="D970" s="9" t="str">
        <f t="shared" si="87"/>
        <v>10</v>
      </c>
      <c r="Q970" s="2">
        <v>613</v>
      </c>
      <c r="R970" s="2" t="s">
        <v>735</v>
      </c>
      <c r="S970" s="2" t="s">
        <v>790</v>
      </c>
    </row>
    <row r="971" spans="1:19" x14ac:dyDescent="0.25">
      <c r="A971" s="9" t="str">
        <f t="shared" si="84"/>
        <v>10614</v>
      </c>
      <c r="B971" s="9" t="str">
        <f t="shared" si="85"/>
        <v>10</v>
      </c>
      <c r="C971" s="9" t="str">
        <f t="shared" si="86"/>
        <v>10</v>
      </c>
      <c r="D971" s="9" t="str">
        <f t="shared" si="87"/>
        <v>10</v>
      </c>
      <c r="Q971" s="2">
        <v>614</v>
      </c>
      <c r="R971" s="2" t="s">
        <v>726</v>
      </c>
      <c r="S971" s="2" t="s">
        <v>791</v>
      </c>
    </row>
    <row r="972" spans="1:19" x14ac:dyDescent="0.25">
      <c r="A972" s="9" t="str">
        <f t="shared" si="84"/>
        <v>10</v>
      </c>
      <c r="B972" s="9" t="str">
        <f t="shared" si="85"/>
        <v>10</v>
      </c>
      <c r="C972" s="9" t="str">
        <f t="shared" si="86"/>
        <v>10</v>
      </c>
      <c r="D972" s="9" t="str">
        <f t="shared" si="87"/>
        <v>10</v>
      </c>
    </row>
    <row r="973" spans="1:19" x14ac:dyDescent="0.25">
      <c r="A973" s="9" t="str">
        <f t="shared" si="84"/>
        <v>10</v>
      </c>
      <c r="B973" s="9" t="str">
        <f t="shared" si="85"/>
        <v>10</v>
      </c>
      <c r="C973" s="9" t="str">
        <f t="shared" si="86"/>
        <v>10</v>
      </c>
      <c r="D973" s="9" t="str">
        <f t="shared" si="87"/>
        <v>10</v>
      </c>
    </row>
    <row r="974" spans="1:19" x14ac:dyDescent="0.25">
      <c r="A974" s="9" t="str">
        <f t="shared" si="84"/>
        <v>10</v>
      </c>
      <c r="B974" s="9" t="str">
        <f t="shared" si="85"/>
        <v>10</v>
      </c>
      <c r="C974" s="9" t="str">
        <f t="shared" si="86"/>
        <v>10</v>
      </c>
      <c r="D974" s="9" t="str">
        <f t="shared" si="87"/>
        <v>10</v>
      </c>
    </row>
    <row r="975" spans="1:19" x14ac:dyDescent="0.25">
      <c r="A975" s="9" t="str">
        <f t="shared" si="84"/>
        <v>10</v>
      </c>
      <c r="B975" s="9" t="str">
        <f t="shared" si="85"/>
        <v>10</v>
      </c>
      <c r="C975" s="9" t="str">
        <f t="shared" si="86"/>
        <v>10</v>
      </c>
      <c r="D975" s="9" t="str">
        <f t="shared" si="87"/>
        <v>10</v>
      </c>
    </row>
    <row r="976" spans="1:19" x14ac:dyDescent="0.25">
      <c r="A976" s="9" t="str">
        <f t="shared" si="84"/>
        <v>10</v>
      </c>
      <c r="B976" s="9" t="str">
        <f t="shared" si="85"/>
        <v>10</v>
      </c>
      <c r="C976" s="9" t="str">
        <f t="shared" si="86"/>
        <v>10</v>
      </c>
      <c r="D976" s="9" t="str">
        <f t="shared" si="87"/>
        <v>10</v>
      </c>
    </row>
    <row r="977" spans="1:4" x14ac:dyDescent="0.25">
      <c r="A977" s="9" t="str">
        <f t="shared" si="84"/>
        <v>10</v>
      </c>
      <c r="B977" s="9" t="str">
        <f t="shared" si="85"/>
        <v>10</v>
      </c>
      <c r="C977" s="9" t="str">
        <f t="shared" si="86"/>
        <v>10</v>
      </c>
      <c r="D977" s="9" t="str">
        <f t="shared" si="87"/>
        <v>10</v>
      </c>
    </row>
    <row r="978" spans="1:4" x14ac:dyDescent="0.25">
      <c r="A978" s="9" t="str">
        <f t="shared" si="84"/>
        <v>10</v>
      </c>
      <c r="B978" s="9" t="str">
        <f t="shared" si="85"/>
        <v>10</v>
      </c>
      <c r="C978" s="9" t="str">
        <f t="shared" si="86"/>
        <v>10</v>
      </c>
      <c r="D978" s="9" t="str">
        <f t="shared" si="87"/>
        <v>10</v>
      </c>
    </row>
    <row r="979" spans="1:4" x14ac:dyDescent="0.25">
      <c r="A979" s="9" t="str">
        <f t="shared" si="84"/>
        <v>10</v>
      </c>
      <c r="B979" s="9" t="str">
        <f t="shared" si="85"/>
        <v>10</v>
      </c>
      <c r="C979" s="9" t="str">
        <f t="shared" si="86"/>
        <v>10</v>
      </c>
      <c r="D979" s="9" t="str">
        <f t="shared" si="87"/>
        <v>10</v>
      </c>
    </row>
    <row r="980" spans="1:4" x14ac:dyDescent="0.25">
      <c r="A980" s="9" t="str">
        <f t="shared" si="84"/>
        <v>10</v>
      </c>
      <c r="B980" s="9" t="str">
        <f t="shared" si="85"/>
        <v>10</v>
      </c>
      <c r="C980" s="9" t="str">
        <f t="shared" si="86"/>
        <v>10</v>
      </c>
      <c r="D980" s="9" t="str">
        <f t="shared" si="87"/>
        <v>10</v>
      </c>
    </row>
    <row r="981" spans="1:4" x14ac:dyDescent="0.25">
      <c r="A981" s="9" t="str">
        <f t="shared" si="84"/>
        <v>10</v>
      </c>
      <c r="B981" s="9" t="str">
        <f t="shared" si="85"/>
        <v>10</v>
      </c>
      <c r="C981" s="9" t="str">
        <f t="shared" si="86"/>
        <v>10</v>
      </c>
      <c r="D981" s="9" t="str">
        <f t="shared" si="87"/>
        <v>10</v>
      </c>
    </row>
    <row r="982" spans="1:4" x14ac:dyDescent="0.25">
      <c r="A982" s="9" t="str">
        <f t="shared" si="84"/>
        <v>10</v>
      </c>
      <c r="B982" s="9" t="str">
        <f t="shared" si="85"/>
        <v>10</v>
      </c>
      <c r="C982" s="9" t="str">
        <f t="shared" si="86"/>
        <v>10</v>
      </c>
      <c r="D982" s="9" t="str">
        <f t="shared" si="87"/>
        <v>10</v>
      </c>
    </row>
    <row r="983" spans="1:4" x14ac:dyDescent="0.25">
      <c r="A983" s="9" t="str">
        <f t="shared" si="84"/>
        <v>10</v>
      </c>
      <c r="B983" s="9" t="str">
        <f t="shared" si="85"/>
        <v>10</v>
      </c>
      <c r="C983" s="9" t="str">
        <f t="shared" si="86"/>
        <v>10</v>
      </c>
      <c r="D983" s="9" t="str">
        <f t="shared" si="87"/>
        <v>10</v>
      </c>
    </row>
    <row r="984" spans="1:4" x14ac:dyDescent="0.25">
      <c r="A984" s="9" t="str">
        <f t="shared" si="84"/>
        <v>10</v>
      </c>
      <c r="B984" s="9" t="str">
        <f t="shared" si="85"/>
        <v>10</v>
      </c>
      <c r="C984" s="9" t="str">
        <f t="shared" si="86"/>
        <v>10</v>
      </c>
      <c r="D984" s="9" t="str">
        <f t="shared" si="87"/>
        <v>10</v>
      </c>
    </row>
    <row r="985" spans="1:4" x14ac:dyDescent="0.25">
      <c r="A985" s="9" t="str">
        <f t="shared" si="84"/>
        <v>10</v>
      </c>
      <c r="B985" s="9" t="str">
        <f t="shared" si="85"/>
        <v>10</v>
      </c>
      <c r="C985" s="9" t="str">
        <f t="shared" si="86"/>
        <v>10</v>
      </c>
      <c r="D985" s="9" t="str">
        <f t="shared" si="87"/>
        <v>10</v>
      </c>
    </row>
    <row r="986" spans="1:4" x14ac:dyDescent="0.25">
      <c r="A986" s="9" t="str">
        <f t="shared" si="84"/>
        <v>10</v>
      </c>
      <c r="B986" s="9" t="str">
        <f t="shared" si="85"/>
        <v>10</v>
      </c>
      <c r="C986" s="9" t="str">
        <f t="shared" si="86"/>
        <v>10</v>
      </c>
      <c r="D986" s="9" t="str">
        <f t="shared" si="87"/>
        <v>10</v>
      </c>
    </row>
    <row r="987" spans="1:4" x14ac:dyDescent="0.25">
      <c r="A987" s="9" t="str">
        <f t="shared" si="84"/>
        <v>10</v>
      </c>
      <c r="B987" s="9" t="str">
        <f t="shared" si="85"/>
        <v>10</v>
      </c>
      <c r="C987" s="9" t="str">
        <f t="shared" si="86"/>
        <v>10</v>
      </c>
      <c r="D987" s="9" t="str">
        <f t="shared" si="87"/>
        <v>10</v>
      </c>
    </row>
    <row r="988" spans="1:4" x14ac:dyDescent="0.25">
      <c r="A988" s="9" t="str">
        <f t="shared" si="84"/>
        <v>10</v>
      </c>
      <c r="B988" s="9" t="str">
        <f t="shared" si="85"/>
        <v>10</v>
      </c>
      <c r="C988" s="9" t="str">
        <f t="shared" si="86"/>
        <v>10</v>
      </c>
      <c r="D988" s="9" t="str">
        <f t="shared" si="87"/>
        <v>10</v>
      </c>
    </row>
    <row r="989" spans="1:4" x14ac:dyDescent="0.25">
      <c r="A989" s="9" t="str">
        <f t="shared" si="84"/>
        <v>10</v>
      </c>
      <c r="B989" s="9" t="str">
        <f t="shared" si="85"/>
        <v>10</v>
      </c>
      <c r="C989" s="9" t="str">
        <f t="shared" si="86"/>
        <v>10</v>
      </c>
      <c r="D989" s="9" t="str">
        <f t="shared" si="87"/>
        <v>10</v>
      </c>
    </row>
    <row r="990" spans="1:4" x14ac:dyDescent="0.25">
      <c r="A990" s="9" t="str">
        <f t="shared" si="84"/>
        <v>10</v>
      </c>
      <c r="B990" s="9" t="str">
        <f t="shared" si="85"/>
        <v>10</v>
      </c>
      <c r="C990" s="9" t="str">
        <f t="shared" si="86"/>
        <v>10</v>
      </c>
      <c r="D990" s="9" t="str">
        <f t="shared" si="87"/>
        <v>10</v>
      </c>
    </row>
    <row r="991" spans="1:4" x14ac:dyDescent="0.25">
      <c r="A991" s="9" t="str">
        <f t="shared" si="84"/>
        <v>10</v>
      </c>
      <c r="B991" s="9" t="str">
        <f t="shared" si="85"/>
        <v>10</v>
      </c>
      <c r="C991" s="9" t="str">
        <f t="shared" si="86"/>
        <v>10</v>
      </c>
      <c r="D991" s="9" t="str">
        <f t="shared" si="87"/>
        <v>10</v>
      </c>
    </row>
    <row r="992" spans="1:4" x14ac:dyDescent="0.25">
      <c r="A992" s="9" t="str">
        <f t="shared" si="84"/>
        <v>10</v>
      </c>
      <c r="B992" s="9" t="str">
        <f t="shared" si="85"/>
        <v>10</v>
      </c>
      <c r="C992" s="9" t="str">
        <f t="shared" si="86"/>
        <v>10</v>
      </c>
      <c r="D992" s="9" t="str">
        <f t="shared" si="87"/>
        <v>10</v>
      </c>
    </row>
    <row r="993" spans="1:4" x14ac:dyDescent="0.25">
      <c r="A993" s="9" t="str">
        <f t="shared" si="84"/>
        <v>10</v>
      </c>
      <c r="B993" s="9" t="str">
        <f t="shared" si="85"/>
        <v>10</v>
      </c>
      <c r="C993" s="9" t="str">
        <f t="shared" si="86"/>
        <v>10</v>
      </c>
      <c r="D993" s="9" t="str">
        <f t="shared" si="87"/>
        <v>10</v>
      </c>
    </row>
    <row r="994" spans="1:4" x14ac:dyDescent="0.25">
      <c r="A994" s="9" t="str">
        <f t="shared" si="84"/>
        <v>10</v>
      </c>
      <c r="B994" s="9" t="str">
        <f t="shared" si="85"/>
        <v>10</v>
      </c>
      <c r="C994" s="9" t="str">
        <f t="shared" si="86"/>
        <v>10</v>
      </c>
      <c r="D994" s="9" t="str">
        <f t="shared" si="87"/>
        <v>10</v>
      </c>
    </row>
    <row r="995" spans="1:4" x14ac:dyDescent="0.25">
      <c r="A995" s="9" t="str">
        <f t="shared" si="84"/>
        <v>10</v>
      </c>
      <c r="B995" s="9" t="str">
        <f t="shared" si="85"/>
        <v>10</v>
      </c>
      <c r="C995" s="9" t="str">
        <f t="shared" si="86"/>
        <v>10</v>
      </c>
      <c r="D995" s="9" t="str">
        <f t="shared" si="87"/>
        <v>10</v>
      </c>
    </row>
    <row r="996" spans="1:4" x14ac:dyDescent="0.25">
      <c r="A996" s="9" t="str">
        <f t="shared" si="84"/>
        <v>10</v>
      </c>
      <c r="B996" s="9" t="str">
        <f t="shared" si="85"/>
        <v>10</v>
      </c>
      <c r="C996" s="9" t="str">
        <f t="shared" si="86"/>
        <v>10</v>
      </c>
      <c r="D996" s="9" t="str">
        <f t="shared" si="87"/>
        <v>10</v>
      </c>
    </row>
    <row r="997" spans="1:4" x14ac:dyDescent="0.25">
      <c r="A997" s="9" t="str">
        <f t="shared" si="84"/>
        <v>10</v>
      </c>
      <c r="B997" s="9" t="str">
        <f t="shared" si="85"/>
        <v>10</v>
      </c>
      <c r="C997" s="9" t="str">
        <f t="shared" si="86"/>
        <v>10</v>
      </c>
      <c r="D997" s="9" t="str">
        <f t="shared" si="87"/>
        <v>10</v>
      </c>
    </row>
    <row r="998" spans="1:4" x14ac:dyDescent="0.25">
      <c r="A998" s="9" t="str">
        <f t="shared" si="84"/>
        <v>10</v>
      </c>
      <c r="B998" s="9" t="str">
        <f t="shared" si="85"/>
        <v>10</v>
      </c>
      <c r="C998" s="9" t="str">
        <f t="shared" si="86"/>
        <v>10</v>
      </c>
      <c r="D998" s="9" t="str">
        <f t="shared" si="87"/>
        <v>10</v>
      </c>
    </row>
    <row r="999" spans="1:4" x14ac:dyDescent="0.25">
      <c r="A999" s="9" t="str">
        <f t="shared" si="84"/>
        <v>10</v>
      </c>
      <c r="B999" s="9" t="str">
        <f t="shared" si="85"/>
        <v>10</v>
      </c>
      <c r="C999" s="9" t="str">
        <f t="shared" si="86"/>
        <v>10</v>
      </c>
      <c r="D999" s="9" t="str">
        <f t="shared" si="87"/>
        <v>10</v>
      </c>
    </row>
    <row r="1000" spans="1:4" x14ac:dyDescent="0.25">
      <c r="A1000" s="9" t="str">
        <f t="shared" si="84"/>
        <v>10</v>
      </c>
      <c r="B1000" s="9" t="str">
        <f t="shared" si="85"/>
        <v>10</v>
      </c>
      <c r="C1000" s="9" t="str">
        <f t="shared" si="86"/>
        <v>10</v>
      </c>
      <c r="D1000" s="9" t="str">
        <f t="shared" si="87"/>
        <v>10</v>
      </c>
    </row>
  </sheetData>
  <sheetProtection algorithmName="SHA-512" hashValue="REfPphyUYpCzybGJoYjKK4mIQcYIyJ4+oNvF1cgbtt2say37aP++JZy9wmmcRdIwfgyp8RmzS4huR4bkeE09Pw==" saltValue="niSYhEq238hX0AuP5g+inA==" spinCount="100000" sheet="1" objects="1" scenarios="1"/>
  <pageMargins left="0.7" right="0.7" top="0.75" bottom="0.75" header="0.3" footer="0.3"/>
  <pageSetup scale="10" orientation="landscape" r:id="rId1"/>
  <rowBreaks count="1" manualBreakCount="1">
    <brk id="100" max="16383" man="1"/>
  </rowBreaks>
  <colBreaks count="1" manualBreakCount="1">
    <brk id="18" max="70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27588-6154-4265-A449-927B2950663E}">
  <dimension ref="A1:M21"/>
  <sheetViews>
    <sheetView topLeftCell="F1" workbookViewId="0">
      <selection activeCell="G1" sqref="G1"/>
    </sheetView>
  </sheetViews>
  <sheetFormatPr defaultRowHeight="15" x14ac:dyDescent="0.25"/>
  <cols>
    <col min="1" max="5" width="0" style="2" hidden="1" customWidth="1"/>
    <col min="6" max="6" width="30.7109375" style="2" bestFit="1" customWidth="1"/>
    <col min="7" max="7" width="17.28515625" style="2" bestFit="1" customWidth="1"/>
    <col min="8" max="9" width="15.28515625" style="2" bestFit="1" customWidth="1"/>
    <col min="10" max="10" width="16.85546875" style="2" bestFit="1" customWidth="1"/>
    <col min="11" max="12" width="15.28515625" style="2" bestFit="1" customWidth="1"/>
    <col min="13" max="13" width="16.85546875" style="2" bestFit="1" customWidth="1"/>
    <col min="14" max="16384" width="9.140625" style="2"/>
  </cols>
  <sheetData>
    <row r="1" spans="1:13" x14ac:dyDescent="0.25">
      <c r="D1" s="2">
        <f>SUMIFS('Other Codes'!$A:$A,'Other Codes'!$B:$B,G1)</f>
        <v>1010</v>
      </c>
      <c r="F1" s="2" t="s">
        <v>5</v>
      </c>
      <c r="G1" s="28" t="s">
        <v>6</v>
      </c>
    </row>
    <row r="2" spans="1:13" x14ac:dyDescent="0.25">
      <c r="F2" s="2" t="s">
        <v>7</v>
      </c>
      <c r="G2" s="29">
        <v>2023</v>
      </c>
      <c r="I2" s="2" t="s">
        <v>695</v>
      </c>
    </row>
    <row r="3" spans="1:13" x14ac:dyDescent="0.25">
      <c r="D3" s="2">
        <f>SUMIFS('Other Codes'!$D:$D,'Other Codes'!$E:$E,Municipal!G3)</f>
        <v>2</v>
      </c>
      <c r="F3" s="2" t="s">
        <v>26</v>
      </c>
      <c r="G3" s="28" t="s">
        <v>42</v>
      </c>
    </row>
    <row r="4" spans="1:13" ht="15.75" thickBot="1" x14ac:dyDescent="0.3">
      <c r="G4" s="17"/>
      <c r="H4" s="17"/>
      <c r="I4" s="17"/>
      <c r="J4" s="17"/>
      <c r="K4" s="17"/>
      <c r="L4" s="17"/>
      <c r="M4" s="17"/>
    </row>
    <row r="5" spans="1:13" x14ac:dyDescent="0.25">
      <c r="G5" s="17">
        <f>G2</f>
        <v>2023</v>
      </c>
      <c r="H5" s="17">
        <f>G5</f>
        <v>2023</v>
      </c>
      <c r="I5" s="17">
        <f t="shared" ref="I5:M5" si="0">H5</f>
        <v>2023</v>
      </c>
      <c r="J5" s="18">
        <f t="shared" si="0"/>
        <v>2023</v>
      </c>
      <c r="K5" s="17">
        <f t="shared" si="0"/>
        <v>2023</v>
      </c>
      <c r="L5" s="17">
        <f t="shared" si="0"/>
        <v>2023</v>
      </c>
      <c r="M5" s="18">
        <f t="shared" si="0"/>
        <v>2023</v>
      </c>
    </row>
    <row r="6" spans="1:13" hidden="1" x14ac:dyDescent="0.25">
      <c r="G6" s="17">
        <v>8</v>
      </c>
      <c r="H6" s="17">
        <v>8</v>
      </c>
      <c r="I6" s="17">
        <v>8</v>
      </c>
      <c r="J6" s="19">
        <v>8</v>
      </c>
      <c r="K6" s="17">
        <v>8</v>
      </c>
      <c r="L6" s="17">
        <v>8</v>
      </c>
      <c r="M6" s="19">
        <v>8</v>
      </c>
    </row>
    <row r="7" spans="1:13" hidden="1" x14ac:dyDescent="0.25">
      <c r="G7" s="17">
        <v>1</v>
      </c>
      <c r="H7" s="17">
        <v>2</v>
      </c>
      <c r="I7" s="17">
        <v>7</v>
      </c>
      <c r="J7" s="19">
        <v>3</v>
      </c>
      <c r="K7" s="17">
        <v>4</v>
      </c>
      <c r="L7" s="17">
        <v>5</v>
      </c>
      <c r="M7" s="19">
        <v>6</v>
      </c>
    </row>
    <row r="8" spans="1:13" x14ac:dyDescent="0.25">
      <c r="G8" s="17" t="s">
        <v>11</v>
      </c>
      <c r="H8" s="17" t="s">
        <v>11</v>
      </c>
      <c r="I8" s="17" t="s">
        <v>11</v>
      </c>
      <c r="J8" s="19" t="s">
        <v>11</v>
      </c>
      <c r="K8" s="17" t="s">
        <v>11</v>
      </c>
      <c r="L8" s="17" t="s">
        <v>11</v>
      </c>
      <c r="M8" s="19" t="s">
        <v>11</v>
      </c>
    </row>
    <row r="9" spans="1:13" ht="45" x14ac:dyDescent="0.25">
      <c r="A9" s="3" t="s">
        <v>21</v>
      </c>
      <c r="B9" s="3" t="s">
        <v>22</v>
      </c>
      <c r="C9" s="3" t="s">
        <v>23</v>
      </c>
      <c r="D9" s="3" t="s">
        <v>24</v>
      </c>
      <c r="E9" s="3" t="s">
        <v>25</v>
      </c>
      <c r="G9" s="3" t="s">
        <v>8</v>
      </c>
      <c r="H9" s="3" t="s">
        <v>44</v>
      </c>
      <c r="I9" s="20" t="s">
        <v>72</v>
      </c>
      <c r="J9" s="21" t="s">
        <v>15</v>
      </c>
      <c r="K9" s="3" t="s">
        <v>16</v>
      </c>
      <c r="L9" s="3" t="s">
        <v>9</v>
      </c>
      <c r="M9" s="21" t="s">
        <v>10</v>
      </c>
    </row>
    <row r="10" spans="1:13" x14ac:dyDescent="0.25">
      <c r="A10" s="2">
        <v>1</v>
      </c>
      <c r="B10" s="2">
        <v>99</v>
      </c>
      <c r="C10" s="2">
        <v>99</v>
      </c>
      <c r="D10" s="2">
        <v>99</v>
      </c>
      <c r="E10" s="2">
        <v>999</v>
      </c>
      <c r="F10" s="2" t="s">
        <v>0</v>
      </c>
      <c r="G10" s="30"/>
      <c r="H10" s="30"/>
      <c r="I10" s="30"/>
      <c r="J10" s="23">
        <f>G10+H10+I10</f>
        <v>0</v>
      </c>
      <c r="K10" s="30"/>
      <c r="L10" s="30"/>
      <c r="M10" s="23">
        <f>J10+K10+L10</f>
        <v>0</v>
      </c>
    </row>
    <row r="11" spans="1:13" x14ac:dyDescent="0.25">
      <c r="A11" s="2">
        <v>7</v>
      </c>
      <c r="B11" s="2">
        <v>99</v>
      </c>
      <c r="C11" s="2">
        <v>99</v>
      </c>
      <c r="D11" s="2">
        <v>99</v>
      </c>
      <c r="E11" s="2">
        <v>999</v>
      </c>
      <c r="F11" s="2" t="s">
        <v>596</v>
      </c>
      <c r="G11" s="31"/>
      <c r="H11" s="30"/>
      <c r="I11" s="30"/>
      <c r="J11" s="23">
        <f>G11+H11+I11</f>
        <v>0</v>
      </c>
      <c r="K11" s="30"/>
      <c r="L11" s="30"/>
      <c r="M11" s="23">
        <f>J11+K11+L11</f>
        <v>0</v>
      </c>
    </row>
    <row r="12" spans="1:13" x14ac:dyDescent="0.25">
      <c r="G12" s="22"/>
      <c r="H12" s="22"/>
      <c r="I12" s="22"/>
      <c r="J12" s="23"/>
      <c r="K12" s="22"/>
      <c r="L12" s="22"/>
      <c r="M12" s="23"/>
    </row>
    <row r="13" spans="1:13" x14ac:dyDescent="0.25">
      <c r="A13" s="2">
        <v>2</v>
      </c>
      <c r="B13" s="2">
        <v>99</v>
      </c>
      <c r="C13" s="2">
        <v>99</v>
      </c>
      <c r="D13" s="2">
        <v>99</v>
      </c>
      <c r="E13" s="2">
        <v>999</v>
      </c>
      <c r="F13" s="2" t="s">
        <v>1</v>
      </c>
      <c r="G13" s="30"/>
      <c r="H13" s="30"/>
      <c r="I13" s="30"/>
      <c r="J13" s="23">
        <f>G13+H13+I13</f>
        <v>0</v>
      </c>
      <c r="K13" s="30"/>
      <c r="L13" s="30"/>
      <c r="M13" s="23">
        <f>J13+K13+L13</f>
        <v>0</v>
      </c>
    </row>
    <row r="14" spans="1:13" x14ac:dyDescent="0.25">
      <c r="A14" s="2">
        <v>8</v>
      </c>
      <c r="B14" s="2">
        <v>99</v>
      </c>
      <c r="C14" s="2">
        <v>99</v>
      </c>
      <c r="D14" s="2">
        <v>99</v>
      </c>
      <c r="E14" s="2">
        <v>999</v>
      </c>
      <c r="F14" s="2" t="s">
        <v>12</v>
      </c>
      <c r="G14" s="30"/>
      <c r="H14" s="30"/>
      <c r="I14" s="30"/>
      <c r="J14" s="23">
        <f>G14+H14+I14</f>
        <v>0</v>
      </c>
      <c r="K14" s="30"/>
      <c r="L14" s="30"/>
      <c r="M14" s="23">
        <f>J14+K14+L14</f>
        <v>0</v>
      </c>
    </row>
    <row r="15" spans="1:13" ht="15.75" thickBot="1" x14ac:dyDescent="0.3">
      <c r="G15" s="22"/>
      <c r="H15" s="22"/>
      <c r="I15" s="22"/>
      <c r="J15" s="23"/>
      <c r="K15" s="22"/>
      <c r="L15" s="22"/>
      <c r="M15" s="23"/>
    </row>
    <row r="16" spans="1:13" ht="15.75" thickBot="1" x14ac:dyDescent="0.3">
      <c r="A16" s="24">
        <v>5</v>
      </c>
      <c r="B16" s="25">
        <v>50</v>
      </c>
      <c r="C16" s="25">
        <v>30</v>
      </c>
      <c r="D16" s="25">
        <v>30</v>
      </c>
      <c r="E16" s="25">
        <v>300</v>
      </c>
      <c r="F16" s="25" t="s">
        <v>4</v>
      </c>
      <c r="G16" s="26">
        <f>G10+G11-G13-G14</f>
        <v>0</v>
      </c>
      <c r="H16" s="26">
        <f>H10+H11-H13-H14</f>
        <v>0</v>
      </c>
      <c r="I16" s="26">
        <f t="shared" ref="I16" si="1">I10+I11-I13-I14</f>
        <v>0</v>
      </c>
      <c r="J16" s="27">
        <f>J10+J11-J13-J14</f>
        <v>0</v>
      </c>
      <c r="K16" s="26">
        <f>K10+K11-K13-K14</f>
        <v>0</v>
      </c>
      <c r="L16" s="26">
        <f>L10+L11-L13-L14</f>
        <v>0</v>
      </c>
      <c r="M16" s="27">
        <f>M10+M11-M13-M14</f>
        <v>0</v>
      </c>
    </row>
    <row r="17" spans="1:13" x14ac:dyDescent="0.25">
      <c r="G17" s="22"/>
      <c r="H17" s="22"/>
      <c r="I17" s="22"/>
      <c r="J17" s="23"/>
      <c r="K17" s="22"/>
      <c r="L17" s="22"/>
      <c r="M17" s="23"/>
    </row>
    <row r="18" spans="1:13" x14ac:dyDescent="0.25">
      <c r="A18" s="2">
        <v>5</v>
      </c>
      <c r="B18" s="2">
        <v>50</v>
      </c>
      <c r="C18" s="2">
        <v>20</v>
      </c>
      <c r="D18" s="2">
        <v>20</v>
      </c>
      <c r="E18" s="2">
        <v>200</v>
      </c>
      <c r="F18" s="2" t="s">
        <v>2</v>
      </c>
      <c r="G18" s="30"/>
      <c r="H18" s="30"/>
      <c r="I18" s="30"/>
      <c r="J18" s="23">
        <f>G18+H18+I18</f>
        <v>0</v>
      </c>
      <c r="K18" s="30"/>
      <c r="L18" s="30"/>
      <c r="M18" s="23">
        <f>J18+K18+L18</f>
        <v>0</v>
      </c>
    </row>
    <row r="19" spans="1:13" x14ac:dyDescent="0.25">
      <c r="A19" s="2">
        <v>5</v>
      </c>
      <c r="B19" s="2">
        <v>50</v>
      </c>
      <c r="C19" s="2">
        <v>20</v>
      </c>
      <c r="D19" s="2">
        <v>25</v>
      </c>
      <c r="E19" s="2">
        <v>250</v>
      </c>
      <c r="F19" s="2" t="s">
        <v>3</v>
      </c>
      <c r="G19" s="30"/>
      <c r="H19" s="30"/>
      <c r="I19" s="30"/>
      <c r="J19" s="23">
        <f>G19+H19+I19</f>
        <v>0</v>
      </c>
      <c r="K19" s="30"/>
      <c r="L19" s="30"/>
      <c r="M19" s="23">
        <f>J19+K19+L19</f>
        <v>0</v>
      </c>
    </row>
    <row r="20" spans="1:13" ht="15.75" thickBot="1" x14ac:dyDescent="0.3">
      <c r="G20" s="22"/>
      <c r="H20" s="22"/>
      <c r="I20" s="22"/>
      <c r="J20" s="23"/>
      <c r="K20" s="22"/>
      <c r="L20" s="22"/>
      <c r="M20" s="23"/>
    </row>
    <row r="21" spans="1:13" ht="15.75" thickBot="1" x14ac:dyDescent="0.3">
      <c r="A21" s="24">
        <v>5</v>
      </c>
      <c r="B21" s="25">
        <v>50</v>
      </c>
      <c r="C21" s="25">
        <v>30</v>
      </c>
      <c r="D21" s="25">
        <v>30</v>
      </c>
      <c r="E21" s="25">
        <v>310</v>
      </c>
      <c r="F21" s="25" t="s">
        <v>624</v>
      </c>
      <c r="G21" s="26">
        <f t="shared" ref="G21:M21" si="2">IF(G16+G18&gt;0,0,G16+G18)</f>
        <v>0</v>
      </c>
      <c r="H21" s="26">
        <f t="shared" si="2"/>
        <v>0</v>
      </c>
      <c r="I21" s="26">
        <f t="shared" si="2"/>
        <v>0</v>
      </c>
      <c r="J21" s="27">
        <f t="shared" si="2"/>
        <v>0</v>
      </c>
      <c r="K21" s="26">
        <f t="shared" si="2"/>
        <v>0</v>
      </c>
      <c r="L21" s="26">
        <f t="shared" si="2"/>
        <v>0</v>
      </c>
      <c r="M21" s="27">
        <f t="shared" si="2"/>
        <v>0</v>
      </c>
    </row>
  </sheetData>
  <sheetProtection algorithmName="SHA-512" hashValue="2JVNfXNG/PlUIxkCe94y40x1FTWjmGZwNcO0HoB7W5pIRa4WCkCzt8v1qTdYV2lhFCnKCdFZreV0PzMXl1Ng/Q==" saltValue="i7vhFQrARuBqeHGMtDp/7A==" spinCount="100000" sheet="1" objects="1" scenarios="1"/>
  <dataValidations count="1">
    <dataValidation type="list" allowBlank="1" showInputMessage="1" showErrorMessage="1" sqref="G1" xr:uid="{226E2E10-15CD-4C12-84F2-0EFC21A1834E}">
      <formula1>muni1</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76CE3338-E24C-4F93-9673-A972B6143D02}">
          <x14:formula1>
            <xm:f>'Other Codes'!$E$3:$E$5</xm:f>
          </x14:formula1>
          <xm:sqref>G3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221D0-F16E-426A-BA71-606C5B1446CE}">
  <dimension ref="A1:L14"/>
  <sheetViews>
    <sheetView topLeftCell="F1" workbookViewId="0">
      <selection activeCell="G14" sqref="G14:L14"/>
    </sheetView>
  </sheetViews>
  <sheetFormatPr defaultRowHeight="15" x14ac:dyDescent="0.25"/>
  <cols>
    <col min="1" max="5" width="0" style="2" hidden="1" customWidth="1"/>
    <col min="6" max="6" width="43.140625" style="20" customWidth="1"/>
    <col min="7" max="7" width="22.5703125" style="2" customWidth="1"/>
    <col min="8" max="8" width="23.42578125" style="2" bestFit="1" customWidth="1"/>
    <col min="9" max="16384" width="9.140625" style="2"/>
  </cols>
  <sheetData>
    <row r="1" spans="1:12" ht="30" x14ac:dyDescent="0.25">
      <c r="A1" s="3" t="s">
        <v>21</v>
      </c>
      <c r="B1" s="3" t="s">
        <v>22</v>
      </c>
      <c r="C1" s="3" t="s">
        <v>23</v>
      </c>
      <c r="D1" s="3" t="s">
        <v>24</v>
      </c>
      <c r="E1" s="3" t="s">
        <v>25</v>
      </c>
      <c r="G1" s="2" t="str">
        <f>Municipal!G1</f>
        <v>Barrington</v>
      </c>
    </row>
    <row r="2" spans="1:12" ht="30" x14ac:dyDescent="0.25">
      <c r="A2" s="3">
        <v>9</v>
      </c>
      <c r="B2" s="3">
        <v>90</v>
      </c>
      <c r="C2" s="3">
        <v>90</v>
      </c>
      <c r="D2" s="3">
        <v>90</v>
      </c>
      <c r="E2" s="3">
        <v>900</v>
      </c>
      <c r="F2" s="20" t="s">
        <v>613</v>
      </c>
      <c r="G2" s="32"/>
      <c r="H2" s="32"/>
      <c r="I2" s="32"/>
      <c r="J2" s="32"/>
      <c r="K2" s="32"/>
      <c r="L2" s="32"/>
    </row>
    <row r="3" spans="1:12" ht="30" x14ac:dyDescent="0.25">
      <c r="A3" s="2">
        <v>9</v>
      </c>
      <c r="B3" s="2">
        <v>90</v>
      </c>
      <c r="C3" s="2">
        <v>90</v>
      </c>
      <c r="D3" s="2">
        <v>90</v>
      </c>
      <c r="E3" s="17">
        <v>902</v>
      </c>
      <c r="F3" s="20" t="s">
        <v>605</v>
      </c>
      <c r="G3" s="30"/>
      <c r="H3" s="32"/>
      <c r="I3" s="32"/>
      <c r="J3" s="32"/>
      <c r="K3" s="32"/>
      <c r="L3" s="32"/>
    </row>
    <row r="4" spans="1:12" ht="30" x14ac:dyDescent="0.25">
      <c r="A4" s="2">
        <v>9</v>
      </c>
      <c r="B4" s="2">
        <v>90</v>
      </c>
      <c r="C4" s="2">
        <v>90</v>
      </c>
      <c r="D4" s="2">
        <v>90</v>
      </c>
      <c r="E4" s="17">
        <f t="shared" ref="E4:E10" si="0">E3+1</f>
        <v>903</v>
      </c>
      <c r="F4" s="20" t="s">
        <v>17</v>
      </c>
      <c r="G4" s="32"/>
      <c r="H4" s="32"/>
      <c r="I4" s="32"/>
      <c r="J4" s="32"/>
      <c r="K4" s="32"/>
      <c r="L4" s="32"/>
    </row>
    <row r="5" spans="1:12" x14ac:dyDescent="0.25">
      <c r="A5" s="2">
        <v>9</v>
      </c>
      <c r="B5" s="2">
        <v>90</v>
      </c>
      <c r="C5" s="2">
        <v>90</v>
      </c>
      <c r="D5" s="2">
        <v>90</v>
      </c>
      <c r="E5" s="17">
        <f t="shared" si="0"/>
        <v>904</v>
      </c>
      <c r="F5" s="20" t="s">
        <v>602</v>
      </c>
      <c r="G5" s="30"/>
      <c r="H5" s="32"/>
      <c r="I5" s="32"/>
      <c r="J5" s="32"/>
      <c r="K5" s="32"/>
      <c r="L5" s="32"/>
    </row>
    <row r="6" spans="1:12" ht="45" x14ac:dyDescent="0.25">
      <c r="A6" s="2">
        <v>9</v>
      </c>
      <c r="B6" s="2">
        <v>90</v>
      </c>
      <c r="C6" s="2">
        <v>90</v>
      </c>
      <c r="D6" s="2">
        <v>90</v>
      </c>
      <c r="E6" s="17">
        <f t="shared" si="0"/>
        <v>905</v>
      </c>
      <c r="F6" s="20" t="s">
        <v>655</v>
      </c>
      <c r="G6" s="32"/>
      <c r="H6" s="32"/>
      <c r="I6" s="32"/>
      <c r="J6" s="32"/>
      <c r="K6" s="32"/>
      <c r="L6" s="32"/>
    </row>
    <row r="7" spans="1:12" ht="30" x14ac:dyDescent="0.25">
      <c r="A7" s="2">
        <v>9</v>
      </c>
      <c r="B7" s="2">
        <v>90</v>
      </c>
      <c r="C7" s="2">
        <v>90</v>
      </c>
      <c r="D7" s="2">
        <v>90</v>
      </c>
      <c r="E7" s="17">
        <f t="shared" si="0"/>
        <v>906</v>
      </c>
      <c r="F7" s="20" t="s">
        <v>609</v>
      </c>
      <c r="G7" s="33"/>
      <c r="H7" s="32"/>
      <c r="I7" s="32"/>
      <c r="J7" s="32"/>
      <c r="K7" s="32"/>
      <c r="L7" s="32"/>
    </row>
    <row r="8" spans="1:12" x14ac:dyDescent="0.25">
      <c r="A8" s="2">
        <v>9</v>
      </c>
      <c r="B8" s="2">
        <v>90</v>
      </c>
      <c r="C8" s="2">
        <v>90</v>
      </c>
      <c r="D8" s="2">
        <v>90</v>
      </c>
      <c r="E8" s="17">
        <f t="shared" ref="E8" si="1">E7+1</f>
        <v>907</v>
      </c>
      <c r="F8" s="20" t="s">
        <v>610</v>
      </c>
      <c r="G8" s="32"/>
      <c r="H8" s="32"/>
      <c r="I8" s="32"/>
      <c r="J8" s="32"/>
      <c r="K8" s="32"/>
      <c r="L8" s="32"/>
    </row>
    <row r="9" spans="1:12" ht="45" x14ac:dyDescent="0.25">
      <c r="A9" s="2">
        <v>9</v>
      </c>
      <c r="B9" s="2">
        <v>90</v>
      </c>
      <c r="C9" s="2">
        <v>90</v>
      </c>
      <c r="D9" s="2">
        <v>90</v>
      </c>
      <c r="E9" s="17">
        <v>908</v>
      </c>
      <c r="F9" s="20" t="s">
        <v>611</v>
      </c>
      <c r="G9" s="32"/>
      <c r="H9" s="32"/>
      <c r="I9" s="32"/>
      <c r="J9" s="32"/>
      <c r="K9" s="32"/>
      <c r="L9" s="32"/>
    </row>
    <row r="10" spans="1:12" ht="30" x14ac:dyDescent="0.25">
      <c r="A10" s="2">
        <v>9</v>
      </c>
      <c r="B10" s="2">
        <v>90</v>
      </c>
      <c r="C10" s="2">
        <v>90</v>
      </c>
      <c r="D10" s="2">
        <v>90</v>
      </c>
      <c r="E10" s="17">
        <f t="shared" si="0"/>
        <v>909</v>
      </c>
      <c r="F10" s="20" t="s">
        <v>14</v>
      </c>
      <c r="G10" s="30"/>
      <c r="H10" s="32"/>
      <c r="I10" s="32"/>
      <c r="J10" s="32"/>
      <c r="K10" s="32"/>
      <c r="L10" s="32"/>
    </row>
    <row r="11" spans="1:12" x14ac:dyDescent="0.25">
      <c r="E11" s="17"/>
      <c r="G11" s="32"/>
      <c r="H11" s="32"/>
      <c r="I11" s="32"/>
      <c r="J11" s="32"/>
      <c r="K11" s="32"/>
      <c r="L11" s="32"/>
    </row>
    <row r="12" spans="1:12" ht="74.25" customHeight="1" x14ac:dyDescent="0.25">
      <c r="A12" s="2">
        <v>9</v>
      </c>
      <c r="B12" s="2">
        <v>90</v>
      </c>
      <c r="C12" s="2">
        <v>90</v>
      </c>
      <c r="D12" s="2">
        <v>90</v>
      </c>
      <c r="E12" s="17">
        <v>910</v>
      </c>
      <c r="F12" s="20" t="s">
        <v>13</v>
      </c>
      <c r="G12" s="71"/>
      <c r="H12" s="71"/>
      <c r="I12" s="71"/>
      <c r="J12" s="71"/>
      <c r="K12" s="71"/>
      <c r="L12" s="71"/>
    </row>
    <row r="13" spans="1:12" x14ac:dyDescent="0.25">
      <c r="E13" s="17"/>
      <c r="G13" s="32"/>
      <c r="H13" s="32"/>
      <c r="I13" s="32"/>
      <c r="J13" s="32"/>
      <c r="K13" s="32"/>
      <c r="L13" s="32"/>
    </row>
    <row r="14" spans="1:12" ht="60.75" customHeight="1" x14ac:dyDescent="0.25">
      <c r="A14" s="2">
        <v>9</v>
      </c>
      <c r="B14" s="2">
        <v>90</v>
      </c>
      <c r="C14" s="2">
        <v>90</v>
      </c>
      <c r="D14" s="2">
        <v>90</v>
      </c>
      <c r="E14" s="17">
        <v>911</v>
      </c>
      <c r="F14" s="20" t="s">
        <v>604</v>
      </c>
      <c r="G14" s="71"/>
      <c r="H14" s="71"/>
      <c r="I14" s="71"/>
      <c r="J14" s="71"/>
      <c r="K14" s="71"/>
      <c r="L14" s="71"/>
    </row>
  </sheetData>
  <sheetProtection algorithmName="SHA-512" hashValue="6YkjbFxgKFAa71JAsNoo7rdC+F0GkBDJU4o3IyKeUIUy1Eln/0lL7jPmbWunu2/PjNiIYypwr67lEYCZg4hx8A==" saltValue="4aQuL8GnkP6FQLjIkvFc0Q==" spinCount="100000" sheet="1" objects="1" scenarios="1"/>
  <mergeCells count="2">
    <mergeCell ref="G12:L12"/>
    <mergeCell ref="G14:L1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30B6E-838E-4669-A4AF-0F2FFB6EA897}">
  <dimension ref="A1:K75"/>
  <sheetViews>
    <sheetView workbookViewId="0">
      <selection activeCell="A2" sqref="A2"/>
    </sheetView>
  </sheetViews>
  <sheetFormatPr defaultRowHeight="15" x14ac:dyDescent="0.25"/>
  <cols>
    <col min="1" max="1" width="10.5703125" style="2" customWidth="1"/>
    <col min="2" max="2" width="10" style="2" customWidth="1"/>
    <col min="3" max="3" width="11" style="2" customWidth="1"/>
    <col min="4" max="4" width="10.42578125" style="2" customWidth="1"/>
    <col min="5" max="5" width="14" style="2" customWidth="1"/>
    <col min="6" max="6" width="52.42578125" style="20" bestFit="1" customWidth="1"/>
    <col min="7" max="7" width="24.7109375" style="22" customWidth="1"/>
    <col min="8" max="8" width="21.7109375" style="2" bestFit="1" customWidth="1"/>
    <col min="9" max="9" width="18.140625" style="2" bestFit="1" customWidth="1"/>
    <col min="10" max="10" width="12.85546875" style="2" bestFit="1" customWidth="1"/>
    <col min="11" max="16384" width="9.140625" style="2"/>
  </cols>
  <sheetData>
    <row r="1" spans="1:11" x14ac:dyDescent="0.25">
      <c r="A1" s="42" t="s">
        <v>663</v>
      </c>
      <c r="F1" s="3">
        <f>Municipal!G2</f>
        <v>2023</v>
      </c>
    </row>
    <row r="2" spans="1:11" x14ac:dyDescent="0.25">
      <c r="F2" s="3" t="s">
        <v>612</v>
      </c>
      <c r="G2" s="61">
        <v>50</v>
      </c>
      <c r="H2" s="62">
        <v>60</v>
      </c>
      <c r="I2" s="62">
        <v>40</v>
      </c>
    </row>
    <row r="3" spans="1:11" ht="45.75" thickBot="1" x14ac:dyDescent="0.3">
      <c r="A3" s="2" t="s">
        <v>21</v>
      </c>
      <c r="B3" s="2" t="s">
        <v>22</v>
      </c>
      <c r="C3" s="2" t="s">
        <v>23</v>
      </c>
      <c r="D3" s="2" t="s">
        <v>24</v>
      </c>
      <c r="E3" s="2" t="s">
        <v>25</v>
      </c>
      <c r="F3" s="3" t="s">
        <v>693</v>
      </c>
      <c r="G3" s="41" t="s">
        <v>662</v>
      </c>
      <c r="H3" s="40" t="s">
        <v>692</v>
      </c>
      <c r="I3" s="20" t="s">
        <v>694</v>
      </c>
    </row>
    <row r="4" spans="1:11" ht="15.75" thickBot="1" x14ac:dyDescent="0.3">
      <c r="A4" s="2">
        <v>10</v>
      </c>
      <c r="B4" s="2">
        <v>10</v>
      </c>
      <c r="C4" s="2">
        <v>20</v>
      </c>
      <c r="D4" s="2">
        <v>20</v>
      </c>
      <c r="E4" s="2">
        <v>200</v>
      </c>
      <c r="F4" s="20" t="s">
        <v>659</v>
      </c>
      <c r="G4" s="30"/>
      <c r="H4" s="30"/>
      <c r="I4" s="34" t="s">
        <v>664</v>
      </c>
      <c r="J4" s="66" t="s">
        <v>739</v>
      </c>
      <c r="K4" s="70" t="s">
        <v>795</v>
      </c>
    </row>
    <row r="5" spans="1:11" ht="15.75" thickBot="1" x14ac:dyDescent="0.3">
      <c r="A5" s="2">
        <v>10</v>
      </c>
      <c r="B5" s="2">
        <v>10</v>
      </c>
      <c r="C5" s="2">
        <v>20</v>
      </c>
      <c r="D5" s="2">
        <v>20</v>
      </c>
      <c r="E5" s="2">
        <f>E4+1</f>
        <v>201</v>
      </c>
      <c r="F5" s="20" t="s">
        <v>660</v>
      </c>
      <c r="G5" s="30"/>
      <c r="H5" s="30"/>
      <c r="I5" s="34" t="s">
        <v>664</v>
      </c>
      <c r="J5" s="66" t="s">
        <v>739</v>
      </c>
      <c r="K5" s="70"/>
    </row>
    <row r="6" spans="1:11" ht="15.75" thickBot="1" x14ac:dyDescent="0.3">
      <c r="A6" s="2">
        <v>10</v>
      </c>
      <c r="B6" s="2">
        <v>10</v>
      </c>
      <c r="C6" s="2">
        <v>20</v>
      </c>
      <c r="D6" s="2">
        <v>20</v>
      </c>
      <c r="E6" s="2">
        <f t="shared" ref="E6:E7" si="0">E5+1</f>
        <v>202</v>
      </c>
      <c r="F6" s="44" t="s">
        <v>667</v>
      </c>
      <c r="G6" s="30"/>
      <c r="H6" s="30"/>
      <c r="I6" s="34" t="s">
        <v>664</v>
      </c>
      <c r="J6" s="66" t="s">
        <v>739</v>
      </c>
      <c r="K6" s="70" t="s">
        <v>794</v>
      </c>
    </row>
    <row r="7" spans="1:11" ht="15.75" thickBot="1" x14ac:dyDescent="0.3">
      <c r="A7" s="2">
        <v>10</v>
      </c>
      <c r="B7" s="2">
        <v>10</v>
      </c>
      <c r="C7" s="2">
        <v>20</v>
      </c>
      <c r="D7" s="2">
        <v>20</v>
      </c>
      <c r="E7" s="2">
        <f t="shared" si="0"/>
        <v>203</v>
      </c>
      <c r="F7" s="20" t="s">
        <v>668</v>
      </c>
      <c r="G7" s="30"/>
      <c r="H7" s="30"/>
      <c r="I7" s="34" t="s">
        <v>664</v>
      </c>
      <c r="J7" s="66" t="s">
        <v>739</v>
      </c>
      <c r="K7" s="70" t="s">
        <v>793</v>
      </c>
    </row>
    <row r="8" spans="1:11" ht="15.75" thickBot="1" x14ac:dyDescent="0.3">
      <c r="A8" s="2">
        <v>10</v>
      </c>
      <c r="B8" s="2">
        <v>10</v>
      </c>
      <c r="C8" s="2">
        <v>50</v>
      </c>
      <c r="D8" s="2">
        <v>50</v>
      </c>
      <c r="E8" s="2">
        <v>500</v>
      </c>
      <c r="F8" s="20" t="s">
        <v>731</v>
      </c>
      <c r="G8" s="43">
        <f>SUM(G9:G50)</f>
        <v>0</v>
      </c>
      <c r="H8" s="43">
        <f>SUM(H9:H50)</f>
        <v>0</v>
      </c>
      <c r="I8" s="34" t="s">
        <v>664</v>
      </c>
      <c r="J8" s="66" t="s">
        <v>739</v>
      </c>
      <c r="K8" s="70" t="s">
        <v>737</v>
      </c>
    </row>
    <row r="9" spans="1:11" ht="15.75" thickBot="1" x14ac:dyDescent="0.3">
      <c r="A9" s="52">
        <v>10</v>
      </c>
      <c r="B9" s="53">
        <v>10</v>
      </c>
      <c r="C9" s="53">
        <v>60</v>
      </c>
      <c r="D9" s="53">
        <v>60</v>
      </c>
      <c r="E9" s="53">
        <v>614</v>
      </c>
      <c r="F9" s="64" t="s">
        <v>726</v>
      </c>
      <c r="G9" s="54"/>
      <c r="H9" s="55"/>
      <c r="I9" s="58" t="s">
        <v>664</v>
      </c>
      <c r="J9" s="67" t="s">
        <v>738</v>
      </c>
      <c r="K9" s="42" t="str">
        <f>VLOOKUP(E9,'Account Codes'!$Q$901:$S$971,3,FALSE)</f>
        <v>ARPA Revenue recognized by municipal due to lost revenue due to COVID pandemic</v>
      </c>
    </row>
    <row r="10" spans="1:11" x14ac:dyDescent="0.25">
      <c r="A10" s="56">
        <v>10</v>
      </c>
      <c r="B10" s="38">
        <v>10</v>
      </c>
      <c r="C10" s="38">
        <v>50</v>
      </c>
      <c r="D10" s="38">
        <v>50</v>
      </c>
      <c r="E10" s="38">
        <v>501</v>
      </c>
      <c r="F10" s="37" t="s">
        <v>740</v>
      </c>
      <c r="G10" s="46"/>
      <c r="H10" s="57"/>
      <c r="I10" s="59" t="s">
        <v>664</v>
      </c>
      <c r="J10" s="68" t="s">
        <v>738</v>
      </c>
      <c r="K10" s="42" t="str">
        <f>VLOOKUP(E10,'Account Codes'!$Q$901:$S$971,3,FALSE)</f>
        <v>ARPA Public health expenditures made in direct response to the COVID-19 pandemic, including the purchase of PPE, tests, vaccine or testing center operations, or direct medical costs incurred by the municipality.</v>
      </c>
    </row>
    <row r="11" spans="1:11" x14ac:dyDescent="0.25">
      <c r="A11" s="56">
        <v>10</v>
      </c>
      <c r="B11" s="38">
        <v>10</v>
      </c>
      <c r="C11" s="38">
        <v>50</v>
      </c>
      <c r="D11" s="38">
        <v>50</v>
      </c>
      <c r="E11" s="38">
        <v>502</v>
      </c>
      <c r="F11" s="37" t="s">
        <v>741</v>
      </c>
      <c r="G11" s="47"/>
      <c r="H11" s="57"/>
      <c r="I11" s="59" t="s">
        <v>664</v>
      </c>
      <c r="J11" s="68" t="s">
        <v>738</v>
      </c>
      <c r="K11" s="42" t="str">
        <f>VLOOKUP(E11,'Account Codes'!$Q$901:$S$971,3,FALSE)</f>
        <v>ARPA Financial or in-kind services or assistance provided to businesses</v>
      </c>
    </row>
    <row r="12" spans="1:11" x14ac:dyDescent="0.25">
      <c r="A12" s="56">
        <v>10</v>
      </c>
      <c r="B12" s="38">
        <v>10</v>
      </c>
      <c r="C12" s="38">
        <v>50</v>
      </c>
      <c r="D12" s="38">
        <v>50</v>
      </c>
      <c r="E12" s="38">
        <v>503</v>
      </c>
      <c r="F12" s="37" t="s">
        <v>742</v>
      </c>
      <c r="G12" s="47"/>
      <c r="H12" s="57"/>
      <c r="I12" s="59" t="s">
        <v>664</v>
      </c>
      <c r="J12" s="68" t="s">
        <v>738</v>
      </c>
      <c r="K12" s="42" t="str">
        <f>VLOOKUP(E12,'Account Codes'!$Q$901:$S$971,3,FALSE)</f>
        <v>ARPA Financial or in-kind services or assistance provided to nonprofit organizations</v>
      </c>
    </row>
    <row r="13" spans="1:11" x14ac:dyDescent="0.25">
      <c r="A13" s="56">
        <v>10</v>
      </c>
      <c r="B13" s="38">
        <v>10</v>
      </c>
      <c r="C13" s="38">
        <v>50</v>
      </c>
      <c r="D13" s="38">
        <v>50</v>
      </c>
      <c r="E13" s="38">
        <v>504</v>
      </c>
      <c r="F13" s="37" t="s">
        <v>743</v>
      </c>
      <c r="G13" s="47"/>
      <c r="H13" s="57"/>
      <c r="I13" s="59" t="s">
        <v>664</v>
      </c>
      <c r="J13" s="68" t="s">
        <v>738</v>
      </c>
      <c r="K13" s="42" t="str">
        <f>VLOOKUP(E13,'Account Codes'!$Q$901:$S$971,3,FALSE)</f>
        <v>ARPA Financial or in-kind services or assistance provided to individuals or households</v>
      </c>
    </row>
    <row r="14" spans="1:11" x14ac:dyDescent="0.25">
      <c r="A14" s="56">
        <v>10</v>
      </c>
      <c r="B14" s="38">
        <v>10</v>
      </c>
      <c r="C14" s="38">
        <v>50</v>
      </c>
      <c r="D14" s="38">
        <v>50</v>
      </c>
      <c r="E14" s="38">
        <v>505</v>
      </c>
      <c r="F14" s="37" t="s">
        <v>744</v>
      </c>
      <c r="G14" s="47"/>
      <c r="H14" s="57"/>
      <c r="I14" s="59" t="s">
        <v>664</v>
      </c>
      <c r="J14" s="68" t="s">
        <v>738</v>
      </c>
      <c r="K14" s="42" t="str">
        <f>VLOOKUP(E14,'Account Codes'!$Q$901:$S$971,3,FALSE)</f>
        <v>ARPA Financial or in-kind services or assistance provided to students or school districts, such as tutoring, computer hardware, or software purchases, and direct transfers to school districts.</v>
      </c>
    </row>
    <row r="15" spans="1:11" x14ac:dyDescent="0.25">
      <c r="A15" s="56">
        <v>10</v>
      </c>
      <c r="B15" s="38">
        <v>10</v>
      </c>
      <c r="C15" s="38">
        <v>50</v>
      </c>
      <c r="D15" s="38">
        <v>50</v>
      </c>
      <c r="E15" s="38">
        <v>506</v>
      </c>
      <c r="F15" s="37" t="s">
        <v>745</v>
      </c>
      <c r="G15" s="47"/>
      <c r="H15" s="57"/>
      <c r="I15" s="59" t="s">
        <v>664</v>
      </c>
      <c r="J15" s="68" t="s">
        <v>738</v>
      </c>
      <c r="K15" s="42" t="str">
        <f>VLOOKUP(E15,'Account Codes'!$Q$901:$S$971,3,FALSE)</f>
        <v>ARPA Use of Local Fiscal Recovery Funds to substitute for property tax or other municipal fees that otherwise would have been paid by residents.  </v>
      </c>
    </row>
    <row r="16" spans="1:11" x14ac:dyDescent="0.25">
      <c r="A16" s="56">
        <v>10</v>
      </c>
      <c r="B16" s="38">
        <v>10</v>
      </c>
      <c r="C16" s="38">
        <v>50</v>
      </c>
      <c r="D16" s="38">
        <v>50</v>
      </c>
      <c r="E16" s="38">
        <v>507</v>
      </c>
      <c r="F16" s="37" t="s">
        <v>746</v>
      </c>
      <c r="G16" s="47"/>
      <c r="H16" s="57"/>
      <c r="I16" s="59" t="s">
        <v>664</v>
      </c>
      <c r="J16" s="68" t="s">
        <v>738</v>
      </c>
      <c r="K16" s="42" t="str">
        <f>VLOOKUP(E16,'Account Codes'!$Q$901:$S$971,3,FALSE)</f>
        <v>ARPA Payments made to municipal or nonmunicipal employees to support retention of employees during the pandemic</v>
      </c>
    </row>
    <row r="17" spans="1:11" x14ac:dyDescent="0.25">
      <c r="A17" s="56">
        <v>10</v>
      </c>
      <c r="B17" s="38">
        <v>10</v>
      </c>
      <c r="C17" s="38">
        <v>50</v>
      </c>
      <c r="D17" s="38">
        <v>50</v>
      </c>
      <c r="E17" s="38">
        <v>508</v>
      </c>
      <c r="F17" s="37" t="s">
        <v>747</v>
      </c>
      <c r="G17" s="47"/>
      <c r="H17" s="57"/>
      <c r="I17" s="59" t="s">
        <v>664</v>
      </c>
      <c r="J17" s="68" t="s">
        <v>738</v>
      </c>
      <c r="K17" s="42" t="str">
        <f>VLOOKUP(E17,'Account Codes'!$Q$901:$S$971,3,FALSE)</f>
        <v>ARPA Water or sewer infrastructure Expense (water and sewer infrastructure is excluded from portal reporting due to Implementation Guidance)</v>
      </c>
    </row>
    <row r="18" spans="1:11" x14ac:dyDescent="0.25">
      <c r="A18" s="56">
        <v>10</v>
      </c>
      <c r="B18" s="38">
        <v>10</v>
      </c>
      <c r="C18" s="38">
        <v>50</v>
      </c>
      <c r="D18" s="38">
        <v>50</v>
      </c>
      <c r="E18" s="38">
        <v>509</v>
      </c>
      <c r="F18" s="37" t="s">
        <v>748</v>
      </c>
      <c r="G18" s="47"/>
      <c r="H18" s="57"/>
      <c r="I18" s="59" t="s">
        <v>664</v>
      </c>
      <c r="J18" s="68" t="s">
        <v>738</v>
      </c>
      <c r="K18" s="42" t="str">
        <f>VLOOKUP(E18,'Account Codes'!$Q$901:$S$971,3,FALSE)</f>
        <v>ARPA spent on broad band or improvements to cyber security</v>
      </c>
    </row>
    <row r="19" spans="1:11" x14ac:dyDescent="0.25">
      <c r="A19" s="56">
        <v>10</v>
      </c>
      <c r="B19" s="38">
        <v>10</v>
      </c>
      <c r="C19" s="38">
        <v>50</v>
      </c>
      <c r="D19" s="38">
        <v>50</v>
      </c>
      <c r="E19" s="38">
        <v>510</v>
      </c>
      <c r="F19" s="37" t="s">
        <v>749</v>
      </c>
      <c r="G19" s="47"/>
      <c r="H19" s="57"/>
      <c r="I19" s="59" t="s">
        <v>664</v>
      </c>
      <c r="J19" s="68" t="s">
        <v>738</v>
      </c>
      <c r="K19" s="42" t="str">
        <f>VLOOKUP(E19,'Account Codes'!$Q$901:$S$971,3,FALSE)</f>
        <v>ARPA Expenditures intended contribute to the construction of affordable housing units.</v>
      </c>
    </row>
    <row r="20" spans="1:11" ht="15.75" thickBot="1" x14ac:dyDescent="0.3">
      <c r="A20" s="56">
        <v>10</v>
      </c>
      <c r="B20" s="38">
        <v>10</v>
      </c>
      <c r="C20" s="38">
        <v>50</v>
      </c>
      <c r="D20" s="38">
        <v>50</v>
      </c>
      <c r="E20" s="38">
        <v>511</v>
      </c>
      <c r="F20" s="37" t="s">
        <v>750</v>
      </c>
      <c r="G20" s="47"/>
      <c r="H20" s="57"/>
      <c r="I20" s="59" t="s">
        <v>664</v>
      </c>
      <c r="J20" s="68" t="s">
        <v>738</v>
      </c>
      <c r="K20" s="42" t="str">
        <f>VLOOKUP(E20,'Account Codes'!$Q$901:$S$971,3,FALSE)</f>
        <v>Funds distributed from Municapal ARPA funding to a local fire district or districts</v>
      </c>
    </row>
    <row r="21" spans="1:11" ht="15.75" hidden="1" thickBot="1" x14ac:dyDescent="0.3">
      <c r="A21" s="56">
        <v>10</v>
      </c>
      <c r="B21" s="38">
        <v>10</v>
      </c>
      <c r="C21" s="38">
        <v>50</v>
      </c>
      <c r="D21" s="38">
        <v>50</v>
      </c>
      <c r="E21" s="38">
        <v>512</v>
      </c>
      <c r="F21" s="37" t="s">
        <v>751</v>
      </c>
      <c r="G21" s="47"/>
      <c r="H21" s="57"/>
      <c r="I21" s="59" t="s">
        <v>664</v>
      </c>
      <c r="J21" s="68" t="s">
        <v>738</v>
      </c>
      <c r="K21" s="42" t="str">
        <f>VLOOKUP(E21,'Account Codes'!$Q$901:$S$971,3,FALSE)</f>
        <v>Funds utilized from ARPA for governmental services (Does not include distributions to fire districts)</v>
      </c>
    </row>
    <row r="22" spans="1:11" ht="15.75" thickBot="1" x14ac:dyDescent="0.3">
      <c r="A22" s="24">
        <v>10</v>
      </c>
      <c r="B22" s="25">
        <v>10</v>
      </c>
      <c r="C22" s="25">
        <v>50</v>
      </c>
      <c r="D22" s="25">
        <v>50</v>
      </c>
      <c r="E22" s="25">
        <v>513</v>
      </c>
      <c r="F22" s="65" t="s">
        <v>732</v>
      </c>
      <c r="G22" s="49"/>
      <c r="H22" s="48"/>
      <c r="I22" s="60" t="s">
        <v>664</v>
      </c>
      <c r="J22" s="66" t="s">
        <v>739</v>
      </c>
      <c r="K22" s="42" t="str">
        <f>VLOOKUP(E22,'Account Codes'!$Q$901:$S$971,3,FALSE)</f>
        <v>APRA expense not included in account codes 501 through 512</v>
      </c>
    </row>
    <row r="23" spans="1:11" x14ac:dyDescent="0.25">
      <c r="G23" s="50"/>
    </row>
    <row r="24" spans="1:11" x14ac:dyDescent="0.25">
      <c r="G24" s="50"/>
    </row>
    <row r="25" spans="1:11" x14ac:dyDescent="0.25">
      <c r="G25" s="50"/>
    </row>
    <row r="26" spans="1:11" x14ac:dyDescent="0.25">
      <c r="G26" s="50"/>
    </row>
    <row r="27" spans="1:11" x14ac:dyDescent="0.25">
      <c r="G27" s="50"/>
    </row>
    <row r="28" spans="1:11" x14ac:dyDescent="0.25">
      <c r="G28" s="50"/>
    </row>
    <row r="29" spans="1:11" x14ac:dyDescent="0.25">
      <c r="G29" s="50"/>
    </row>
    <row r="30" spans="1:11" x14ac:dyDescent="0.25">
      <c r="G30" s="50"/>
    </row>
    <row r="31" spans="1:11" x14ac:dyDescent="0.25">
      <c r="G31" s="50"/>
    </row>
    <row r="32" spans="1:11" x14ac:dyDescent="0.25">
      <c r="G32" s="50"/>
    </row>
    <row r="33" spans="7:7" x14ac:dyDescent="0.25">
      <c r="G33" s="50"/>
    </row>
    <row r="34" spans="7:7" x14ac:dyDescent="0.25">
      <c r="G34" s="50"/>
    </row>
    <row r="35" spans="7:7" x14ac:dyDescent="0.25">
      <c r="G35" s="50"/>
    </row>
    <row r="36" spans="7:7" x14ac:dyDescent="0.25">
      <c r="G36" s="50"/>
    </row>
    <row r="37" spans="7:7" x14ac:dyDescent="0.25">
      <c r="G37" s="50"/>
    </row>
    <row r="38" spans="7:7" x14ac:dyDescent="0.25">
      <c r="G38" s="50"/>
    </row>
    <row r="39" spans="7:7" x14ac:dyDescent="0.25">
      <c r="G39" s="50"/>
    </row>
    <row r="40" spans="7:7" x14ac:dyDescent="0.25">
      <c r="G40" s="50"/>
    </row>
    <row r="41" spans="7:7" x14ac:dyDescent="0.25">
      <c r="G41" s="50"/>
    </row>
    <row r="42" spans="7:7" x14ac:dyDescent="0.25">
      <c r="G42" s="50"/>
    </row>
    <row r="43" spans="7:7" x14ac:dyDescent="0.25">
      <c r="G43" s="50"/>
    </row>
    <row r="44" spans="7:7" x14ac:dyDescent="0.25">
      <c r="G44" s="50"/>
    </row>
    <row r="45" spans="7:7" x14ac:dyDescent="0.25">
      <c r="G45" s="50"/>
    </row>
    <row r="46" spans="7:7" x14ac:dyDescent="0.25">
      <c r="G46" s="50"/>
    </row>
    <row r="47" spans="7:7" x14ac:dyDescent="0.25">
      <c r="G47" s="50"/>
    </row>
    <row r="48" spans="7:7" x14ac:dyDescent="0.25">
      <c r="G48" s="50"/>
    </row>
    <row r="49" spans="7:7" x14ac:dyDescent="0.25">
      <c r="G49" s="50"/>
    </row>
    <row r="50" spans="7:7" x14ac:dyDescent="0.25">
      <c r="G50" s="50"/>
    </row>
    <row r="51" spans="7:7" x14ac:dyDescent="0.25">
      <c r="G51" s="50"/>
    </row>
    <row r="52" spans="7:7" x14ac:dyDescent="0.25">
      <c r="G52" s="50"/>
    </row>
    <row r="53" spans="7:7" x14ac:dyDescent="0.25">
      <c r="G53" s="50"/>
    </row>
    <row r="54" spans="7:7" x14ac:dyDescent="0.25">
      <c r="G54" s="50"/>
    </row>
    <row r="55" spans="7:7" x14ac:dyDescent="0.25">
      <c r="G55" s="50"/>
    </row>
    <row r="56" spans="7:7" x14ac:dyDescent="0.25">
      <c r="G56" s="50"/>
    </row>
    <row r="57" spans="7:7" x14ac:dyDescent="0.25">
      <c r="G57" s="50"/>
    </row>
    <row r="58" spans="7:7" x14ac:dyDescent="0.25">
      <c r="G58" s="50"/>
    </row>
    <row r="59" spans="7:7" x14ac:dyDescent="0.25">
      <c r="G59" s="50"/>
    </row>
    <row r="60" spans="7:7" x14ac:dyDescent="0.25">
      <c r="G60" s="50"/>
    </row>
    <row r="61" spans="7:7" x14ac:dyDescent="0.25">
      <c r="G61" s="50"/>
    </row>
    <row r="62" spans="7:7" x14ac:dyDescent="0.25">
      <c r="G62" s="50"/>
    </row>
    <row r="63" spans="7:7" x14ac:dyDescent="0.25">
      <c r="G63" s="50"/>
    </row>
    <row r="64" spans="7:7" x14ac:dyDescent="0.25">
      <c r="G64" s="50"/>
    </row>
    <row r="65" spans="7:7" x14ac:dyDescent="0.25">
      <c r="G65" s="50"/>
    </row>
    <row r="66" spans="7:7" x14ac:dyDescent="0.25">
      <c r="G66" s="50"/>
    </row>
    <row r="67" spans="7:7" x14ac:dyDescent="0.25">
      <c r="G67" s="50"/>
    </row>
    <row r="68" spans="7:7" x14ac:dyDescent="0.25">
      <c r="G68" s="50"/>
    </row>
    <row r="69" spans="7:7" x14ac:dyDescent="0.25">
      <c r="G69" s="50"/>
    </row>
    <row r="70" spans="7:7" x14ac:dyDescent="0.25">
      <c r="G70" s="50"/>
    </row>
    <row r="71" spans="7:7" x14ac:dyDescent="0.25">
      <c r="G71" s="50"/>
    </row>
    <row r="72" spans="7:7" x14ac:dyDescent="0.25">
      <c r="G72" s="50"/>
    </row>
    <row r="73" spans="7:7" x14ac:dyDescent="0.25">
      <c r="G73" s="50"/>
    </row>
    <row r="74" spans="7:7" x14ac:dyDescent="0.25">
      <c r="G74" s="50"/>
    </row>
    <row r="75" spans="7:7" x14ac:dyDescent="0.25">
      <c r="G75" s="50"/>
    </row>
  </sheetData>
  <sheetProtection algorithmName="SHA-512" hashValue="p/4ZEQDUJ7z5XRD2jwddqZsZeCUPyfblpVDUcev+EDoh+HQnPkowtIQL+oMRc+WUoee9Kby6SrVARDERE032WQ==" saltValue="5xs8ZdRTXP49le0DQKwhxg==" spinCount="100000" sheet="1" objects="1" scenarios="1"/>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184EE07D-2128-4205-AAD6-DACE5AC13D1B}">
          <x14:formula1>
            <xm:f>'Other Codes'!$K$2:$K$9</xm:f>
          </x14:formula1>
          <xm:sqref>I4:I22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26EF0-B2D6-42A5-B71B-FB9F299678BB}">
  <dimension ref="A1:V21"/>
  <sheetViews>
    <sheetView topLeftCell="F1" workbookViewId="0">
      <selection activeCell="G1" sqref="G1"/>
    </sheetView>
  </sheetViews>
  <sheetFormatPr defaultRowHeight="15" x14ac:dyDescent="0.25"/>
  <cols>
    <col min="1" max="5" width="0" style="2" hidden="1" customWidth="1"/>
    <col min="6" max="6" width="30.7109375" style="2" bestFit="1" customWidth="1"/>
    <col min="7" max="7" width="17.42578125" style="2" customWidth="1"/>
    <col min="8" max="9" width="15.28515625" style="2" bestFit="1" customWidth="1"/>
    <col min="10" max="10" width="16.85546875" style="2" bestFit="1" customWidth="1"/>
    <col min="11" max="12" width="15.28515625" style="2" bestFit="1" customWidth="1"/>
    <col min="13" max="13" width="16.85546875" style="2" bestFit="1" customWidth="1"/>
    <col min="14" max="16384" width="9.140625" style="2"/>
  </cols>
  <sheetData>
    <row r="1" spans="1:22" x14ac:dyDescent="0.25">
      <c r="D1" s="2">
        <f>SUMIFS('Other Codes'!$A:$A,'Other Codes'!$B:$B,G1)</f>
        <v>10</v>
      </c>
      <c r="F1" s="35" t="s">
        <v>767</v>
      </c>
      <c r="G1" s="28" t="s">
        <v>109</v>
      </c>
    </row>
    <row r="2" spans="1:22" x14ac:dyDescent="0.25">
      <c r="F2" s="35" t="s">
        <v>7</v>
      </c>
      <c r="G2" s="29">
        <v>2023</v>
      </c>
      <c r="I2" s="2" t="s">
        <v>695</v>
      </c>
    </row>
    <row r="3" spans="1:22" x14ac:dyDescent="0.25">
      <c r="D3" s="2">
        <f>SUMIFS('Other Codes'!$D:$D,'Other Codes'!$E:$E,G3)</f>
        <v>2</v>
      </c>
      <c r="F3" s="35" t="s">
        <v>26</v>
      </c>
      <c r="G3" s="28" t="s">
        <v>42</v>
      </c>
    </row>
    <row r="4" spans="1:22" ht="15.75" thickBot="1" x14ac:dyDescent="0.3"/>
    <row r="5" spans="1:22" x14ac:dyDescent="0.25">
      <c r="G5" s="17">
        <f>G2</f>
        <v>2023</v>
      </c>
      <c r="H5" s="17">
        <f>G5</f>
        <v>2023</v>
      </c>
      <c r="I5" s="17">
        <f t="shared" ref="I5:M5" si="0">H5</f>
        <v>2023</v>
      </c>
      <c r="J5" s="18">
        <f t="shared" si="0"/>
        <v>2023</v>
      </c>
      <c r="K5" s="17">
        <f t="shared" si="0"/>
        <v>2023</v>
      </c>
      <c r="L5" s="17">
        <f t="shared" si="0"/>
        <v>2023</v>
      </c>
      <c r="M5" s="18">
        <f t="shared" si="0"/>
        <v>2023</v>
      </c>
    </row>
    <row r="6" spans="1:22" hidden="1" x14ac:dyDescent="0.25">
      <c r="G6" s="17">
        <v>8</v>
      </c>
      <c r="H6" s="17">
        <v>8</v>
      </c>
      <c r="I6" s="17">
        <v>8</v>
      </c>
      <c r="J6" s="19">
        <v>8</v>
      </c>
      <c r="K6" s="17">
        <v>8</v>
      </c>
      <c r="L6" s="17">
        <v>8</v>
      </c>
      <c r="M6" s="19">
        <v>8</v>
      </c>
    </row>
    <row r="7" spans="1:22" hidden="1" x14ac:dyDescent="0.25">
      <c r="G7" s="17">
        <v>1</v>
      </c>
      <c r="H7" s="17">
        <v>2</v>
      </c>
      <c r="I7" s="17">
        <v>7</v>
      </c>
      <c r="J7" s="19">
        <v>3</v>
      </c>
      <c r="K7" s="17">
        <v>4</v>
      </c>
      <c r="L7" s="17">
        <v>5</v>
      </c>
      <c r="M7" s="19">
        <v>6</v>
      </c>
    </row>
    <row r="8" spans="1:22" x14ac:dyDescent="0.25">
      <c r="G8" s="17" t="s">
        <v>11</v>
      </c>
      <c r="H8" s="17" t="s">
        <v>11</v>
      </c>
      <c r="I8" s="17" t="s">
        <v>11</v>
      </c>
      <c r="J8" s="19" t="s">
        <v>11</v>
      </c>
      <c r="K8" s="17" t="s">
        <v>11</v>
      </c>
      <c r="L8" s="17" t="s">
        <v>11</v>
      </c>
      <c r="M8" s="19" t="s">
        <v>11</v>
      </c>
    </row>
    <row r="9" spans="1:22" ht="60" x14ac:dyDescent="0.25">
      <c r="A9" s="3" t="s">
        <v>21</v>
      </c>
      <c r="B9" s="3" t="s">
        <v>22</v>
      </c>
      <c r="C9" s="3" t="s">
        <v>23</v>
      </c>
      <c r="D9" s="3" t="s">
        <v>24</v>
      </c>
      <c r="E9" s="3" t="s">
        <v>25</v>
      </c>
      <c r="G9" s="20" t="s">
        <v>600</v>
      </c>
      <c r="H9" s="20" t="s">
        <v>44</v>
      </c>
      <c r="I9" s="20" t="s">
        <v>666</v>
      </c>
      <c r="J9" s="36" t="s">
        <v>19</v>
      </c>
      <c r="K9" s="20" t="s">
        <v>20</v>
      </c>
      <c r="L9" s="20" t="s">
        <v>669</v>
      </c>
      <c r="M9" s="36" t="s">
        <v>10</v>
      </c>
      <c r="O9" s="37"/>
      <c r="P9" s="37"/>
      <c r="Q9" s="37"/>
      <c r="R9" s="37"/>
      <c r="S9" s="37"/>
      <c r="T9" s="37"/>
      <c r="U9" s="37"/>
      <c r="V9" s="38"/>
    </row>
    <row r="10" spans="1:22" x14ac:dyDescent="0.25">
      <c r="A10" s="2">
        <v>1</v>
      </c>
      <c r="B10" s="2">
        <v>99</v>
      </c>
      <c r="C10" s="2">
        <v>99</v>
      </c>
      <c r="D10" s="2">
        <v>99</v>
      </c>
      <c r="E10" s="2">
        <v>999</v>
      </c>
      <c r="F10" s="2" t="s">
        <v>0</v>
      </c>
      <c r="G10" s="30"/>
      <c r="H10" s="30"/>
      <c r="I10" s="30"/>
      <c r="J10" s="23">
        <f>G10+H10+I10</f>
        <v>0</v>
      </c>
      <c r="K10" s="30"/>
      <c r="L10" s="30"/>
      <c r="M10" s="23">
        <f>J10+K10+L10</f>
        <v>0</v>
      </c>
    </row>
    <row r="11" spans="1:22" x14ac:dyDescent="0.25">
      <c r="A11" s="2">
        <v>7</v>
      </c>
      <c r="B11" s="2">
        <v>99</v>
      </c>
      <c r="C11" s="2">
        <v>99</v>
      </c>
      <c r="D11" s="2">
        <v>99</v>
      </c>
      <c r="E11" s="2">
        <v>999</v>
      </c>
      <c r="F11" s="2" t="s">
        <v>596</v>
      </c>
      <c r="G11" s="30"/>
      <c r="H11" s="30"/>
      <c r="I11" s="30"/>
      <c r="J11" s="23">
        <f>G11+H11+I11</f>
        <v>0</v>
      </c>
      <c r="K11" s="30"/>
      <c r="L11" s="30"/>
      <c r="M11" s="23">
        <f>J11+K11+L11</f>
        <v>0</v>
      </c>
    </row>
    <row r="12" spans="1:22" x14ac:dyDescent="0.25">
      <c r="G12" s="22"/>
      <c r="H12" s="22"/>
      <c r="I12" s="22"/>
      <c r="J12" s="23"/>
      <c r="K12" s="22"/>
      <c r="L12" s="22"/>
      <c r="M12" s="23"/>
    </row>
    <row r="13" spans="1:22" x14ac:dyDescent="0.25">
      <c r="A13" s="2">
        <v>2</v>
      </c>
      <c r="B13" s="2">
        <v>99</v>
      </c>
      <c r="C13" s="2">
        <v>99</v>
      </c>
      <c r="D13" s="2">
        <v>99</v>
      </c>
      <c r="E13" s="2">
        <v>999</v>
      </c>
      <c r="F13" s="2" t="s">
        <v>1</v>
      </c>
      <c r="G13" s="30"/>
      <c r="H13" s="30"/>
      <c r="I13" s="30"/>
      <c r="J13" s="23">
        <f t="shared" ref="J13:J14" si="1">G13+H13+I13</f>
        <v>0</v>
      </c>
      <c r="K13" s="30"/>
      <c r="L13" s="30"/>
      <c r="M13" s="23">
        <f t="shared" ref="M13:M14" si="2">J13+K13+L13</f>
        <v>0</v>
      </c>
    </row>
    <row r="14" spans="1:22" x14ac:dyDescent="0.25">
      <c r="A14" s="2">
        <v>8</v>
      </c>
      <c r="B14" s="2">
        <v>99</v>
      </c>
      <c r="C14" s="2">
        <v>99</v>
      </c>
      <c r="D14" s="2">
        <v>99</v>
      </c>
      <c r="E14" s="2">
        <v>999</v>
      </c>
      <c r="F14" s="2" t="s">
        <v>12</v>
      </c>
      <c r="G14" s="30"/>
      <c r="H14" s="30"/>
      <c r="I14" s="30"/>
      <c r="J14" s="23">
        <f t="shared" si="1"/>
        <v>0</v>
      </c>
      <c r="K14" s="30"/>
      <c r="L14" s="30"/>
      <c r="M14" s="23">
        <f t="shared" si="2"/>
        <v>0</v>
      </c>
    </row>
    <row r="15" spans="1:22" ht="15.75" thickBot="1" x14ac:dyDescent="0.3">
      <c r="G15" s="22"/>
      <c r="H15" s="22"/>
      <c r="I15" s="22"/>
      <c r="J15" s="23"/>
      <c r="K15" s="22"/>
      <c r="L15" s="22"/>
      <c r="M15" s="23"/>
    </row>
    <row r="16" spans="1:22" ht="15.75" thickBot="1" x14ac:dyDescent="0.3">
      <c r="A16" s="24">
        <v>5</v>
      </c>
      <c r="B16" s="25">
        <v>50</v>
      </c>
      <c r="C16" s="25">
        <v>30</v>
      </c>
      <c r="D16" s="25">
        <v>30</v>
      </c>
      <c r="E16" s="25">
        <v>300</v>
      </c>
      <c r="F16" s="25" t="s">
        <v>4</v>
      </c>
      <c r="G16" s="26">
        <f t="shared" ref="G16:M16" si="3">G10+G11-G13-G14</f>
        <v>0</v>
      </c>
      <c r="H16" s="26">
        <f t="shared" si="3"/>
        <v>0</v>
      </c>
      <c r="I16" s="26">
        <f t="shared" si="3"/>
        <v>0</v>
      </c>
      <c r="J16" s="27">
        <f t="shared" si="3"/>
        <v>0</v>
      </c>
      <c r="K16" s="26">
        <f t="shared" si="3"/>
        <v>0</v>
      </c>
      <c r="L16" s="26">
        <f t="shared" si="3"/>
        <v>0</v>
      </c>
      <c r="M16" s="27">
        <f t="shared" si="3"/>
        <v>0</v>
      </c>
    </row>
    <row r="17" spans="1:13" x14ac:dyDescent="0.25">
      <c r="G17" s="22"/>
      <c r="H17" s="22"/>
      <c r="I17" s="22"/>
      <c r="J17" s="23"/>
      <c r="K17" s="22"/>
      <c r="L17" s="22"/>
      <c r="M17" s="23"/>
    </row>
    <row r="18" spans="1:13" x14ac:dyDescent="0.25">
      <c r="A18" s="2">
        <v>5</v>
      </c>
      <c r="B18" s="2">
        <v>50</v>
      </c>
      <c r="C18" s="2">
        <v>20</v>
      </c>
      <c r="D18" s="2">
        <v>20</v>
      </c>
      <c r="E18" s="2">
        <v>200</v>
      </c>
      <c r="F18" s="2" t="s">
        <v>2</v>
      </c>
      <c r="G18" s="30"/>
      <c r="H18" s="30"/>
      <c r="I18" s="30"/>
      <c r="J18" s="23">
        <f>G18+H18+I18</f>
        <v>0</v>
      </c>
      <c r="K18" s="30"/>
      <c r="L18" s="30"/>
      <c r="M18" s="23">
        <f>J18+K18+L18</f>
        <v>0</v>
      </c>
    </row>
    <row r="19" spans="1:13" x14ac:dyDescent="0.25">
      <c r="A19" s="2">
        <v>5</v>
      </c>
      <c r="B19" s="2">
        <v>50</v>
      </c>
      <c r="C19" s="2">
        <v>20</v>
      </c>
      <c r="D19" s="2">
        <v>25</v>
      </c>
      <c r="E19" s="2">
        <v>250</v>
      </c>
      <c r="F19" s="2" t="s">
        <v>3</v>
      </c>
      <c r="G19" s="30"/>
      <c r="H19" s="30"/>
      <c r="I19" s="30"/>
      <c r="J19" s="23">
        <f>G19+H19+I19</f>
        <v>0</v>
      </c>
      <c r="K19" s="30"/>
      <c r="L19" s="30"/>
      <c r="M19" s="23">
        <f>J19+K19+L19</f>
        <v>0</v>
      </c>
    </row>
    <row r="20" spans="1:13" ht="15.75" thickBot="1" x14ac:dyDescent="0.3">
      <c r="G20" s="22"/>
      <c r="H20" s="22"/>
      <c r="I20" s="22"/>
      <c r="J20" s="23"/>
      <c r="K20" s="22"/>
      <c r="L20" s="22"/>
      <c r="M20" s="23"/>
    </row>
    <row r="21" spans="1:13" ht="15.75" thickBot="1" x14ac:dyDescent="0.3">
      <c r="A21" s="24">
        <v>5</v>
      </c>
      <c r="B21" s="25">
        <v>50</v>
      </c>
      <c r="C21" s="25">
        <v>30</v>
      </c>
      <c r="D21" s="25">
        <v>30</v>
      </c>
      <c r="E21" s="25">
        <v>310</v>
      </c>
      <c r="F21" s="25" t="s">
        <v>624</v>
      </c>
      <c r="G21" s="26">
        <f t="shared" ref="G21:M21" si="4">IF(G16+G18&gt;0,0,G16+G18)</f>
        <v>0</v>
      </c>
      <c r="H21" s="26">
        <f t="shared" si="4"/>
        <v>0</v>
      </c>
      <c r="I21" s="26">
        <f t="shared" si="4"/>
        <v>0</v>
      </c>
      <c r="J21" s="27">
        <f t="shared" si="4"/>
        <v>0</v>
      </c>
      <c r="K21" s="26">
        <f t="shared" si="4"/>
        <v>0</v>
      </c>
      <c r="L21" s="26">
        <f t="shared" si="4"/>
        <v>0</v>
      </c>
      <c r="M21" s="27">
        <f t="shared" si="4"/>
        <v>0</v>
      </c>
    </row>
  </sheetData>
  <sheetProtection algorithmName="SHA-512" hashValue="jGCYpg59RP0EHChuKU1EvRTgfmYirjgApepeE5Ee/I8FUVFMPHtb4dZf06rHzOG7hkCWpEaTbIy11tg0RJstvg==" saltValue="u9BgbjRG86+ip7wX/dbcpg==" spinCount="100000" sheet="1" objects="1" scenarios="1"/>
  <dataValidations count="1">
    <dataValidation type="list" allowBlank="1" showInputMessage="1" showErrorMessage="1" sqref="G1" xr:uid="{5CAABD6B-8999-4805-93FD-4F0C57623814}">
      <formula1>school1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EADE4EF4-BCFB-4D5B-B1F7-1147AAE6AF7B}">
          <x14:formula1>
            <xm:f>'Other Codes'!$E$3:$E$5</xm:f>
          </x14:formula1>
          <xm:sqref>G3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84066-36AE-460D-8E3C-50035F104348}">
  <dimension ref="A1:L14"/>
  <sheetViews>
    <sheetView topLeftCell="F1" workbookViewId="0">
      <selection activeCell="F1" sqref="F1"/>
    </sheetView>
  </sheetViews>
  <sheetFormatPr defaultRowHeight="15" x14ac:dyDescent="0.25"/>
  <cols>
    <col min="1" max="5" width="0" style="2" hidden="1" customWidth="1"/>
    <col min="6" max="6" width="43.140625" style="20" customWidth="1"/>
    <col min="7" max="7" width="22.5703125" style="2" customWidth="1"/>
    <col min="8" max="8" width="23.42578125" style="2" bestFit="1" customWidth="1"/>
    <col min="9" max="16384" width="9.140625" style="2"/>
  </cols>
  <sheetData>
    <row r="1" spans="1:12" ht="30" x14ac:dyDescent="0.25">
      <c r="A1" s="3" t="s">
        <v>21</v>
      </c>
      <c r="B1" s="3" t="s">
        <v>22</v>
      </c>
      <c r="C1" s="3" t="s">
        <v>23</v>
      </c>
      <c r="D1" s="3" t="s">
        <v>24</v>
      </c>
      <c r="E1" s="3" t="s">
        <v>25</v>
      </c>
      <c r="G1" s="2" t="str">
        <f>School!G1</f>
        <v>Barrington school district</v>
      </c>
    </row>
    <row r="2" spans="1:12" ht="30" x14ac:dyDescent="0.25">
      <c r="A2" s="3">
        <v>9</v>
      </c>
      <c r="B2" s="3">
        <v>90</v>
      </c>
      <c r="C2" s="3">
        <v>90</v>
      </c>
      <c r="D2" s="3">
        <v>90</v>
      </c>
      <c r="E2" s="3">
        <v>901</v>
      </c>
      <c r="F2" s="20" t="s">
        <v>629</v>
      </c>
      <c r="G2" s="32"/>
      <c r="H2" s="32"/>
      <c r="I2" s="32"/>
      <c r="J2" s="32"/>
      <c r="K2" s="32"/>
      <c r="L2" s="32"/>
    </row>
    <row r="3" spans="1:12" ht="30" x14ac:dyDescent="0.25">
      <c r="A3" s="2">
        <v>9</v>
      </c>
      <c r="B3" s="2">
        <v>90</v>
      </c>
      <c r="C3" s="2">
        <v>90</v>
      </c>
      <c r="D3" s="2">
        <v>90</v>
      </c>
      <c r="E3" s="17">
        <v>902</v>
      </c>
      <c r="F3" s="20" t="s">
        <v>605</v>
      </c>
      <c r="G3" s="30"/>
      <c r="H3" s="32"/>
      <c r="I3" s="32"/>
      <c r="J3" s="32"/>
      <c r="K3" s="32"/>
      <c r="L3" s="32"/>
    </row>
    <row r="4" spans="1:12" ht="30" x14ac:dyDescent="0.25">
      <c r="A4" s="2">
        <v>9</v>
      </c>
      <c r="B4" s="2">
        <v>90</v>
      </c>
      <c r="C4" s="2">
        <v>90</v>
      </c>
      <c r="D4" s="2">
        <v>90</v>
      </c>
      <c r="E4" s="17">
        <v>903</v>
      </c>
      <c r="F4" s="20" t="s">
        <v>17</v>
      </c>
      <c r="G4" s="32"/>
      <c r="H4" s="32"/>
      <c r="I4" s="32"/>
      <c r="J4" s="32"/>
      <c r="K4" s="32"/>
      <c r="L4" s="32"/>
    </row>
    <row r="5" spans="1:12" x14ac:dyDescent="0.25">
      <c r="A5" s="2">
        <v>9</v>
      </c>
      <c r="B5" s="2">
        <v>90</v>
      </c>
      <c r="C5" s="2">
        <v>90</v>
      </c>
      <c r="D5" s="2">
        <v>90</v>
      </c>
      <c r="E5" s="17">
        <f t="shared" ref="E5:E7" si="0">E4+1</f>
        <v>904</v>
      </c>
      <c r="F5" s="20" t="s">
        <v>602</v>
      </c>
      <c r="G5" s="30"/>
      <c r="H5" s="32"/>
      <c r="I5" s="32"/>
      <c r="J5" s="32"/>
      <c r="K5" s="32"/>
      <c r="L5" s="32"/>
    </row>
    <row r="6" spans="1:12" ht="45" x14ac:dyDescent="0.25">
      <c r="A6" s="2">
        <v>9</v>
      </c>
      <c r="B6" s="2">
        <v>90</v>
      </c>
      <c r="C6" s="2">
        <v>90</v>
      </c>
      <c r="D6" s="2">
        <v>90</v>
      </c>
      <c r="E6" s="17">
        <f t="shared" si="0"/>
        <v>905</v>
      </c>
      <c r="F6" s="20" t="s">
        <v>655</v>
      </c>
      <c r="G6" s="32"/>
      <c r="H6" s="32"/>
      <c r="I6" s="32"/>
      <c r="J6" s="32"/>
      <c r="K6" s="32"/>
      <c r="L6" s="32"/>
    </row>
    <row r="7" spans="1:12" ht="30" x14ac:dyDescent="0.25">
      <c r="A7" s="2">
        <v>9</v>
      </c>
      <c r="B7" s="2">
        <v>90</v>
      </c>
      <c r="C7" s="2">
        <v>90</v>
      </c>
      <c r="D7" s="2">
        <v>90</v>
      </c>
      <c r="E7" s="17">
        <f t="shared" si="0"/>
        <v>906</v>
      </c>
      <c r="F7" s="20" t="s">
        <v>609</v>
      </c>
      <c r="G7" s="33"/>
      <c r="H7" s="32"/>
      <c r="I7" s="32"/>
      <c r="J7" s="32"/>
      <c r="K7" s="32"/>
      <c r="L7" s="32"/>
    </row>
    <row r="8" spans="1:12" x14ac:dyDescent="0.25">
      <c r="A8" s="2">
        <v>9</v>
      </c>
      <c r="B8" s="2">
        <v>90</v>
      </c>
      <c r="C8" s="2">
        <v>90</v>
      </c>
      <c r="D8" s="2">
        <v>90</v>
      </c>
      <c r="E8" s="17">
        <f t="shared" ref="E8" si="1">E7+1</f>
        <v>907</v>
      </c>
      <c r="F8" s="20" t="s">
        <v>610</v>
      </c>
      <c r="G8" s="32"/>
      <c r="H8" s="32"/>
      <c r="I8" s="32"/>
      <c r="J8" s="32"/>
      <c r="K8" s="32"/>
      <c r="L8" s="32"/>
    </row>
    <row r="9" spans="1:12" ht="45" x14ac:dyDescent="0.25">
      <c r="A9" s="2">
        <v>9</v>
      </c>
      <c r="B9" s="2">
        <v>90</v>
      </c>
      <c r="C9" s="2">
        <v>90</v>
      </c>
      <c r="D9" s="2">
        <v>90</v>
      </c>
      <c r="E9" s="17">
        <v>908</v>
      </c>
      <c r="F9" s="20" t="s">
        <v>611</v>
      </c>
      <c r="G9" s="32"/>
      <c r="H9" s="32"/>
      <c r="I9" s="32"/>
      <c r="J9" s="32"/>
      <c r="K9" s="32"/>
      <c r="L9" s="32"/>
    </row>
    <row r="10" spans="1:12" ht="30" x14ac:dyDescent="0.25">
      <c r="A10" s="2">
        <v>9</v>
      </c>
      <c r="B10" s="2">
        <v>90</v>
      </c>
      <c r="C10" s="2">
        <v>90</v>
      </c>
      <c r="D10" s="2">
        <v>90</v>
      </c>
      <c r="E10" s="17">
        <v>909</v>
      </c>
      <c r="F10" s="20" t="s">
        <v>14</v>
      </c>
      <c r="G10" s="30"/>
      <c r="H10" s="32"/>
      <c r="I10" s="32"/>
      <c r="J10" s="32"/>
      <c r="K10" s="32"/>
      <c r="L10" s="32"/>
    </row>
    <row r="11" spans="1:12" x14ac:dyDescent="0.25">
      <c r="E11" s="17"/>
      <c r="G11" s="32"/>
      <c r="H11" s="32"/>
      <c r="I11" s="32"/>
      <c r="J11" s="32"/>
      <c r="K11" s="32"/>
      <c r="L11" s="32"/>
    </row>
    <row r="12" spans="1:12" ht="74.25" customHeight="1" x14ac:dyDescent="0.25">
      <c r="A12" s="2">
        <v>9</v>
      </c>
      <c r="B12" s="2">
        <v>90</v>
      </c>
      <c r="C12" s="2">
        <v>90</v>
      </c>
      <c r="D12" s="2">
        <v>90</v>
      </c>
      <c r="E12" s="17">
        <v>910</v>
      </c>
      <c r="F12" s="20" t="s">
        <v>13</v>
      </c>
      <c r="G12" s="71"/>
      <c r="H12" s="71"/>
      <c r="I12" s="71"/>
      <c r="J12" s="71"/>
      <c r="K12" s="71"/>
      <c r="L12" s="71"/>
    </row>
    <row r="13" spans="1:12" x14ac:dyDescent="0.25">
      <c r="E13" s="17"/>
      <c r="G13" s="32"/>
      <c r="H13" s="32"/>
      <c r="I13" s="32"/>
      <c r="J13" s="32"/>
      <c r="K13" s="32"/>
      <c r="L13" s="32"/>
    </row>
    <row r="14" spans="1:12" ht="60.75" customHeight="1" x14ac:dyDescent="0.25">
      <c r="A14" s="2">
        <v>9</v>
      </c>
      <c r="B14" s="2">
        <v>90</v>
      </c>
      <c r="C14" s="2">
        <v>90</v>
      </c>
      <c r="D14" s="2">
        <v>90</v>
      </c>
      <c r="E14" s="17">
        <v>911</v>
      </c>
      <c r="F14" s="20" t="s">
        <v>604</v>
      </c>
      <c r="G14" s="71"/>
      <c r="H14" s="71"/>
      <c r="I14" s="71"/>
      <c r="J14" s="71"/>
      <c r="K14" s="71"/>
      <c r="L14" s="71"/>
    </row>
  </sheetData>
  <sheetProtection algorithmName="SHA-512" hashValue="/KTZo+m2GjvY0UD8Qd0Ds5KlsxkOB6OInUv27V61enBHtljGmGO+YIOBmOk/HXkltJ34cSCH4WWccm6H4mFoTA==" saltValue="PSB7mOto6tSrPSvnWXu0XA==" spinCount="100000" sheet="1" objects="1" scenarios="1"/>
  <mergeCells count="2">
    <mergeCell ref="G12:L12"/>
    <mergeCell ref="G14:L1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F7281-2C19-4CCF-8236-945DBF0B05B2}">
  <sheetPr>
    <pageSetUpPr fitToPage="1"/>
  </sheetPr>
  <dimension ref="A1:K75"/>
  <sheetViews>
    <sheetView topLeftCell="F1" workbookViewId="0">
      <selection activeCell="F1" sqref="F1"/>
    </sheetView>
  </sheetViews>
  <sheetFormatPr defaultRowHeight="15" x14ac:dyDescent="0.25"/>
  <cols>
    <col min="1" max="1" width="10.5703125" style="2" hidden="1" customWidth="1"/>
    <col min="2" max="2" width="10" style="2" hidden="1" customWidth="1"/>
    <col min="3" max="3" width="11" style="2" hidden="1" customWidth="1"/>
    <col min="4" max="4" width="10.42578125" style="2" hidden="1" customWidth="1"/>
    <col min="5" max="5" width="14" style="2" hidden="1" customWidth="1"/>
    <col min="6" max="6" width="52.42578125" style="20" bestFit="1" customWidth="1"/>
    <col min="7" max="7" width="24.7109375" style="22" customWidth="1"/>
    <col min="8" max="8" width="21.7109375" style="2" bestFit="1" customWidth="1"/>
    <col min="9" max="9" width="18.140625" style="2" bestFit="1" customWidth="1"/>
    <col min="10" max="10" width="12.85546875" style="2" bestFit="1" customWidth="1"/>
    <col min="11" max="16384" width="9.140625" style="2"/>
  </cols>
  <sheetData>
    <row r="1" spans="1:11" x14ac:dyDescent="0.25">
      <c r="A1" s="42" t="s">
        <v>663</v>
      </c>
      <c r="F1" s="3">
        <f>Municipal!G2</f>
        <v>2023</v>
      </c>
    </row>
    <row r="2" spans="1:11" x14ac:dyDescent="0.25">
      <c r="F2" s="3" t="s">
        <v>665</v>
      </c>
      <c r="G2" s="61">
        <v>50</v>
      </c>
      <c r="H2" s="62">
        <v>60</v>
      </c>
      <c r="I2" s="62">
        <v>40</v>
      </c>
    </row>
    <row r="3" spans="1:11" ht="45.75" thickBot="1" x14ac:dyDescent="0.3">
      <c r="A3" s="2" t="s">
        <v>21</v>
      </c>
      <c r="B3" s="2" t="s">
        <v>22</v>
      </c>
      <c r="C3" s="2" t="s">
        <v>23</v>
      </c>
      <c r="D3" s="2" t="s">
        <v>24</v>
      </c>
      <c r="E3" s="2" t="s">
        <v>25</v>
      </c>
      <c r="F3" s="3" t="s">
        <v>696</v>
      </c>
      <c r="G3" s="41" t="s">
        <v>662</v>
      </c>
      <c r="H3" s="40" t="s">
        <v>692</v>
      </c>
      <c r="I3" s="20" t="s">
        <v>673</v>
      </c>
    </row>
    <row r="4" spans="1:11" ht="15.75" thickBot="1" x14ac:dyDescent="0.3">
      <c r="A4" s="2">
        <v>10</v>
      </c>
      <c r="B4" s="2">
        <v>10</v>
      </c>
      <c r="C4" s="2">
        <v>20</v>
      </c>
      <c r="D4" s="2">
        <v>20</v>
      </c>
      <c r="E4" s="2">
        <v>200</v>
      </c>
      <c r="F4" s="20" t="s">
        <v>659</v>
      </c>
      <c r="G4" s="30"/>
      <c r="H4" s="30"/>
      <c r="I4" s="34" t="s">
        <v>664</v>
      </c>
      <c r="J4" s="69" t="s">
        <v>739</v>
      </c>
      <c r="K4" s="70" t="s">
        <v>795</v>
      </c>
    </row>
    <row r="5" spans="1:11" ht="15.75" thickBot="1" x14ac:dyDescent="0.3">
      <c r="A5" s="2">
        <v>10</v>
      </c>
      <c r="B5" s="2">
        <v>10</v>
      </c>
      <c r="C5" s="2">
        <v>20</v>
      </c>
      <c r="D5" s="2">
        <v>20</v>
      </c>
      <c r="E5" s="2">
        <f>E4+1</f>
        <v>201</v>
      </c>
      <c r="F5" s="20" t="s">
        <v>660</v>
      </c>
      <c r="G5" s="30"/>
      <c r="H5" s="30"/>
      <c r="I5" s="34" t="s">
        <v>664</v>
      </c>
      <c r="J5" s="69" t="s">
        <v>739</v>
      </c>
      <c r="K5" s="70"/>
    </row>
    <row r="6" spans="1:11" ht="15.75" thickBot="1" x14ac:dyDescent="0.3">
      <c r="A6" s="2">
        <v>10</v>
      </c>
      <c r="B6" s="2">
        <v>10</v>
      </c>
      <c r="C6" s="2">
        <v>20</v>
      </c>
      <c r="D6" s="2">
        <v>20</v>
      </c>
      <c r="E6" s="2">
        <f t="shared" ref="E6:E7" si="0">E5+1</f>
        <v>202</v>
      </c>
      <c r="F6" s="20" t="s">
        <v>667</v>
      </c>
      <c r="G6" s="30"/>
      <c r="H6" s="30"/>
      <c r="I6" s="34" t="s">
        <v>664</v>
      </c>
      <c r="J6" s="69" t="s">
        <v>739</v>
      </c>
      <c r="K6" s="70" t="s">
        <v>796</v>
      </c>
    </row>
    <row r="7" spans="1:11" ht="15.75" thickBot="1" x14ac:dyDescent="0.3">
      <c r="A7" s="2">
        <v>10</v>
      </c>
      <c r="B7" s="2">
        <v>10</v>
      </c>
      <c r="C7" s="2">
        <v>20</v>
      </c>
      <c r="D7" s="2">
        <v>20</v>
      </c>
      <c r="E7" s="2">
        <f t="shared" si="0"/>
        <v>203</v>
      </c>
      <c r="F7" s="20" t="s">
        <v>668</v>
      </c>
      <c r="G7" s="30"/>
      <c r="H7" s="30"/>
      <c r="I7" s="34" t="s">
        <v>664</v>
      </c>
      <c r="J7" s="69" t="s">
        <v>739</v>
      </c>
      <c r="K7" s="70" t="s">
        <v>793</v>
      </c>
    </row>
    <row r="8" spans="1:11" ht="15.75" thickBot="1" x14ac:dyDescent="0.3">
      <c r="A8" s="2">
        <v>10</v>
      </c>
      <c r="B8" s="2">
        <v>10</v>
      </c>
      <c r="C8" s="2">
        <v>50</v>
      </c>
      <c r="D8" s="2">
        <v>50</v>
      </c>
      <c r="E8" s="2">
        <v>500</v>
      </c>
      <c r="F8" s="20" t="s">
        <v>731</v>
      </c>
      <c r="G8" s="43">
        <f>SUM(G9:G50)</f>
        <v>0</v>
      </c>
      <c r="H8" s="43">
        <f>SUM(H9:H50)</f>
        <v>0</v>
      </c>
      <c r="I8" s="34" t="s">
        <v>664</v>
      </c>
      <c r="J8" s="69" t="s">
        <v>739</v>
      </c>
      <c r="K8" s="70" t="s">
        <v>737</v>
      </c>
    </row>
    <row r="9" spans="1:11" ht="15.75" thickBot="1" x14ac:dyDescent="0.3">
      <c r="A9" s="52">
        <v>10</v>
      </c>
      <c r="B9" s="53">
        <v>10</v>
      </c>
      <c r="C9" s="53">
        <v>60</v>
      </c>
      <c r="D9" s="53">
        <v>60</v>
      </c>
      <c r="E9" s="53">
        <v>613</v>
      </c>
      <c r="F9" s="64" t="s">
        <v>726</v>
      </c>
      <c r="G9" s="54"/>
      <c r="H9" s="55"/>
      <c r="I9" s="58" t="s">
        <v>664</v>
      </c>
      <c r="J9" s="67" t="s">
        <v>738</v>
      </c>
      <c r="K9" s="51" t="str">
        <f>VLOOKUP(E9,'Account Codes'!$Q$901:$S$971,3,FALSE)</f>
        <v>ARPA offsetting revenue not incldued in accounts 501 through 512</v>
      </c>
    </row>
    <row r="10" spans="1:11" x14ac:dyDescent="0.25">
      <c r="A10" s="56">
        <v>10</v>
      </c>
      <c r="B10" s="38">
        <v>10</v>
      </c>
      <c r="C10" s="38">
        <v>50</v>
      </c>
      <c r="D10" s="38">
        <v>50</v>
      </c>
      <c r="E10" s="38">
        <v>501</v>
      </c>
      <c r="F10" s="37" t="s">
        <v>740</v>
      </c>
      <c r="G10" s="46"/>
      <c r="H10" s="57"/>
      <c r="I10" s="59" t="s">
        <v>664</v>
      </c>
      <c r="J10" s="68" t="s">
        <v>738</v>
      </c>
      <c r="K10" s="51" t="str">
        <f>VLOOKUP(E10,'Account Codes'!$Q$901:$S$971,3,FALSE)</f>
        <v>ARPA Public health expenditures made in direct response to the COVID-19 pandemic, including the purchase of PPE, tests, vaccine or testing center operations, or direct medical costs incurred by the municipality.</v>
      </c>
    </row>
    <row r="11" spans="1:11" x14ac:dyDescent="0.25">
      <c r="A11" s="56">
        <v>10</v>
      </c>
      <c r="B11" s="38">
        <v>10</v>
      </c>
      <c r="C11" s="38">
        <v>50</v>
      </c>
      <c r="D11" s="38">
        <v>50</v>
      </c>
      <c r="E11" s="38">
        <v>502</v>
      </c>
      <c r="F11" s="37" t="s">
        <v>741</v>
      </c>
      <c r="G11" s="47"/>
      <c r="H11" s="57"/>
      <c r="I11" s="59" t="s">
        <v>664</v>
      </c>
      <c r="J11" s="68" t="s">
        <v>738</v>
      </c>
      <c r="K11" s="51" t="str">
        <f>VLOOKUP(E11,'Account Codes'!$Q$901:$S$971,3,FALSE)</f>
        <v>ARPA Financial or in-kind services or assistance provided to businesses</v>
      </c>
    </row>
    <row r="12" spans="1:11" x14ac:dyDescent="0.25">
      <c r="A12" s="56">
        <v>10</v>
      </c>
      <c r="B12" s="38">
        <v>10</v>
      </c>
      <c r="C12" s="38">
        <v>50</v>
      </c>
      <c r="D12" s="38">
        <v>50</v>
      </c>
      <c r="E12" s="38">
        <v>503</v>
      </c>
      <c r="F12" s="37" t="s">
        <v>742</v>
      </c>
      <c r="G12" s="47"/>
      <c r="H12" s="57"/>
      <c r="I12" s="59" t="s">
        <v>664</v>
      </c>
      <c r="J12" s="68" t="s">
        <v>738</v>
      </c>
      <c r="K12" s="51" t="str">
        <f>VLOOKUP(E12,'Account Codes'!$Q$901:$S$971,3,FALSE)</f>
        <v>ARPA Financial or in-kind services or assistance provided to nonprofit organizations</v>
      </c>
    </row>
    <row r="13" spans="1:11" x14ac:dyDescent="0.25">
      <c r="A13" s="56">
        <v>10</v>
      </c>
      <c r="B13" s="38">
        <v>10</v>
      </c>
      <c r="C13" s="38">
        <v>50</v>
      </c>
      <c r="D13" s="38">
        <v>50</v>
      </c>
      <c r="E13" s="38">
        <v>504</v>
      </c>
      <c r="F13" s="37" t="s">
        <v>743</v>
      </c>
      <c r="G13" s="47"/>
      <c r="H13" s="57"/>
      <c r="I13" s="59" t="s">
        <v>664</v>
      </c>
      <c r="J13" s="68" t="s">
        <v>738</v>
      </c>
      <c r="K13" s="51" t="str">
        <f>VLOOKUP(E13,'Account Codes'!$Q$901:$S$971,3,FALSE)</f>
        <v>ARPA Financial or in-kind services or assistance provided to individuals or households</v>
      </c>
    </row>
    <row r="14" spans="1:11" x14ac:dyDescent="0.25">
      <c r="A14" s="56">
        <v>10</v>
      </c>
      <c r="B14" s="38">
        <v>10</v>
      </c>
      <c r="C14" s="38">
        <v>50</v>
      </c>
      <c r="D14" s="38">
        <v>50</v>
      </c>
      <c r="E14" s="38">
        <v>505</v>
      </c>
      <c r="F14" s="37" t="s">
        <v>744</v>
      </c>
      <c r="G14" s="47"/>
      <c r="H14" s="57"/>
      <c r="I14" s="59" t="s">
        <v>664</v>
      </c>
      <c r="J14" s="68" t="s">
        <v>738</v>
      </c>
      <c r="K14" s="51" t="str">
        <f>VLOOKUP(E14,'Account Codes'!$Q$901:$S$971,3,FALSE)</f>
        <v>ARPA Financial or in-kind services or assistance provided to students or school districts, such as tutoring, computer hardware, or software purchases, and direct transfers to school districts.</v>
      </c>
    </row>
    <row r="15" spans="1:11" x14ac:dyDescent="0.25">
      <c r="A15" s="56">
        <v>10</v>
      </c>
      <c r="B15" s="38">
        <v>10</v>
      </c>
      <c r="C15" s="38">
        <v>50</v>
      </c>
      <c r="D15" s="38">
        <v>50</v>
      </c>
      <c r="E15" s="38">
        <v>506</v>
      </c>
      <c r="F15" s="37" t="s">
        <v>745</v>
      </c>
      <c r="G15" s="47"/>
      <c r="H15" s="57"/>
      <c r="I15" s="59" t="s">
        <v>664</v>
      </c>
      <c r="J15" s="68" t="s">
        <v>738</v>
      </c>
      <c r="K15" s="51" t="str">
        <f>VLOOKUP(E15,'Account Codes'!$Q$901:$S$971,3,FALSE)</f>
        <v>ARPA Use of Local Fiscal Recovery Funds to substitute for property tax or other municipal fees that otherwise would have been paid by residents.  </v>
      </c>
    </row>
    <row r="16" spans="1:11" x14ac:dyDescent="0.25">
      <c r="A16" s="56">
        <v>10</v>
      </c>
      <c r="B16" s="38">
        <v>10</v>
      </c>
      <c r="C16" s="38">
        <v>50</v>
      </c>
      <c r="D16" s="38">
        <v>50</v>
      </c>
      <c r="E16" s="38">
        <v>507</v>
      </c>
      <c r="F16" s="37" t="s">
        <v>746</v>
      </c>
      <c r="G16" s="47"/>
      <c r="H16" s="57"/>
      <c r="I16" s="59" t="s">
        <v>664</v>
      </c>
      <c r="J16" s="68" t="s">
        <v>738</v>
      </c>
      <c r="K16" s="51" t="str">
        <f>VLOOKUP(E16,'Account Codes'!$Q$901:$S$971,3,FALSE)</f>
        <v>ARPA Payments made to municipal or nonmunicipal employees to support retention of employees during the pandemic</v>
      </c>
    </row>
    <row r="17" spans="1:11" x14ac:dyDescent="0.25">
      <c r="A17" s="56">
        <v>10</v>
      </c>
      <c r="B17" s="38">
        <v>10</v>
      </c>
      <c r="C17" s="38">
        <v>50</v>
      </c>
      <c r="D17" s="38">
        <v>50</v>
      </c>
      <c r="E17" s="38">
        <v>508</v>
      </c>
      <c r="F17" s="37" t="s">
        <v>747</v>
      </c>
      <c r="G17" s="47"/>
      <c r="H17" s="57"/>
      <c r="I17" s="59" t="s">
        <v>664</v>
      </c>
      <c r="J17" s="68" t="s">
        <v>738</v>
      </c>
      <c r="K17" s="51" t="str">
        <f>VLOOKUP(E17,'Account Codes'!$Q$901:$S$971,3,FALSE)</f>
        <v>ARPA Water or sewer infrastructure Expense (water and sewer infrastructure is excluded from portal reporting due to Implementation Guidance)</v>
      </c>
    </row>
    <row r="18" spans="1:11" x14ac:dyDescent="0.25">
      <c r="A18" s="56">
        <v>10</v>
      </c>
      <c r="B18" s="38">
        <v>10</v>
      </c>
      <c r="C18" s="38">
        <v>50</v>
      </c>
      <c r="D18" s="38">
        <v>50</v>
      </c>
      <c r="E18" s="38">
        <v>509</v>
      </c>
      <c r="F18" s="37" t="s">
        <v>748</v>
      </c>
      <c r="G18" s="47"/>
      <c r="H18" s="57"/>
      <c r="I18" s="59" t="s">
        <v>664</v>
      </c>
      <c r="J18" s="68" t="s">
        <v>738</v>
      </c>
      <c r="K18" s="51" t="str">
        <f>VLOOKUP(E18,'Account Codes'!$Q$901:$S$971,3,FALSE)</f>
        <v>ARPA spent on broad band or improvements to cyber security</v>
      </c>
    </row>
    <row r="19" spans="1:11" x14ac:dyDescent="0.25">
      <c r="A19" s="56">
        <v>10</v>
      </c>
      <c r="B19" s="38">
        <v>10</v>
      </c>
      <c r="C19" s="38">
        <v>50</v>
      </c>
      <c r="D19" s="38">
        <v>50</v>
      </c>
      <c r="E19" s="38">
        <v>510</v>
      </c>
      <c r="F19" s="37" t="s">
        <v>749</v>
      </c>
      <c r="G19" s="47"/>
      <c r="H19" s="57"/>
      <c r="I19" s="59" t="s">
        <v>664</v>
      </c>
      <c r="J19" s="68" t="s">
        <v>738</v>
      </c>
      <c r="K19" s="51" t="str">
        <f>VLOOKUP(E19,'Account Codes'!$Q$901:$S$971,3,FALSE)</f>
        <v>ARPA Expenditures intended contribute to the construction of affordable housing units.</v>
      </c>
    </row>
    <row r="20" spans="1:11" ht="15.75" thickBot="1" x14ac:dyDescent="0.3">
      <c r="A20" s="56">
        <v>10</v>
      </c>
      <c r="B20" s="38">
        <v>10</v>
      </c>
      <c r="C20" s="38">
        <v>50</v>
      </c>
      <c r="D20" s="38">
        <v>50</v>
      </c>
      <c r="E20" s="38">
        <v>511</v>
      </c>
      <c r="F20" s="37" t="s">
        <v>750</v>
      </c>
      <c r="G20" s="47"/>
      <c r="H20" s="57"/>
      <c r="I20" s="59" t="s">
        <v>664</v>
      </c>
      <c r="J20" s="68" t="s">
        <v>738</v>
      </c>
      <c r="K20" s="51" t="str">
        <f>VLOOKUP(E20,'Account Codes'!$Q$901:$S$971,3,FALSE)</f>
        <v>Funds distributed from Municapal ARPA funding to a local fire district or districts</v>
      </c>
    </row>
    <row r="21" spans="1:11" ht="15.75" hidden="1" thickBot="1" x14ac:dyDescent="0.3">
      <c r="A21" s="56">
        <v>10</v>
      </c>
      <c r="B21" s="38">
        <v>10</v>
      </c>
      <c r="C21" s="38">
        <v>50</v>
      </c>
      <c r="D21" s="38">
        <v>50</v>
      </c>
      <c r="E21" s="38">
        <v>512</v>
      </c>
      <c r="F21" s="37" t="s">
        <v>751</v>
      </c>
      <c r="G21" s="47"/>
      <c r="H21" s="57"/>
      <c r="I21" s="59" t="s">
        <v>664</v>
      </c>
      <c r="J21" s="68" t="s">
        <v>738</v>
      </c>
      <c r="K21" s="51" t="str">
        <f>VLOOKUP(E21,'Account Codes'!$Q$901:$S$971,3,FALSE)</f>
        <v>Funds utilized from ARPA for governmental services (Does not include distributions to fire districts)</v>
      </c>
    </row>
    <row r="22" spans="1:11" ht="15.75" thickBot="1" x14ac:dyDescent="0.3">
      <c r="A22" s="24">
        <v>10</v>
      </c>
      <c r="B22" s="25">
        <v>10</v>
      </c>
      <c r="C22" s="25">
        <v>50</v>
      </c>
      <c r="D22" s="25">
        <v>50</v>
      </c>
      <c r="E22" s="25">
        <v>513</v>
      </c>
      <c r="F22" s="65" t="s">
        <v>732</v>
      </c>
      <c r="G22" s="49"/>
      <c r="H22" s="48"/>
      <c r="I22" s="60" t="s">
        <v>664</v>
      </c>
      <c r="J22" s="69" t="s">
        <v>739</v>
      </c>
      <c r="K22" s="51" t="str">
        <f>VLOOKUP(E22,'Account Codes'!$Q$901:$S$971,3,FALSE)</f>
        <v>APRA expense not included in account codes 501 through 512</v>
      </c>
    </row>
    <row r="23" spans="1:11" x14ac:dyDescent="0.25">
      <c r="G23" s="50"/>
    </row>
    <row r="24" spans="1:11" x14ac:dyDescent="0.25">
      <c r="G24" s="50"/>
    </row>
    <row r="25" spans="1:11" x14ac:dyDescent="0.25">
      <c r="G25" s="50"/>
    </row>
    <row r="26" spans="1:11" x14ac:dyDescent="0.25">
      <c r="G26" s="50"/>
    </row>
    <row r="27" spans="1:11" x14ac:dyDescent="0.25">
      <c r="G27" s="50"/>
    </row>
    <row r="28" spans="1:11" x14ac:dyDescent="0.25">
      <c r="G28" s="50"/>
    </row>
    <row r="29" spans="1:11" x14ac:dyDescent="0.25">
      <c r="G29" s="50"/>
    </row>
    <row r="30" spans="1:11" x14ac:dyDescent="0.25">
      <c r="G30" s="50"/>
    </row>
    <row r="31" spans="1:11" x14ac:dyDescent="0.25">
      <c r="G31" s="50"/>
    </row>
    <row r="32" spans="1:11" x14ac:dyDescent="0.25">
      <c r="G32" s="50"/>
    </row>
    <row r="33" spans="7:7" x14ac:dyDescent="0.25">
      <c r="G33" s="50"/>
    </row>
    <row r="34" spans="7:7" x14ac:dyDescent="0.25">
      <c r="G34" s="50"/>
    </row>
    <row r="35" spans="7:7" x14ac:dyDescent="0.25">
      <c r="G35" s="50"/>
    </row>
    <row r="36" spans="7:7" x14ac:dyDescent="0.25">
      <c r="G36" s="50"/>
    </row>
    <row r="37" spans="7:7" x14ac:dyDescent="0.25">
      <c r="G37" s="50"/>
    </row>
    <row r="38" spans="7:7" x14ac:dyDescent="0.25">
      <c r="G38" s="50"/>
    </row>
    <row r="39" spans="7:7" x14ac:dyDescent="0.25">
      <c r="G39" s="50"/>
    </row>
    <row r="40" spans="7:7" x14ac:dyDescent="0.25">
      <c r="G40" s="50"/>
    </row>
    <row r="41" spans="7:7" x14ac:dyDescent="0.25">
      <c r="G41" s="50"/>
    </row>
    <row r="42" spans="7:7" x14ac:dyDescent="0.25">
      <c r="G42" s="50"/>
    </row>
    <row r="43" spans="7:7" x14ac:dyDescent="0.25">
      <c r="G43" s="50"/>
    </row>
    <row r="44" spans="7:7" x14ac:dyDescent="0.25">
      <c r="G44" s="50"/>
    </row>
    <row r="45" spans="7:7" x14ac:dyDescent="0.25">
      <c r="G45" s="50"/>
    </row>
    <row r="46" spans="7:7" x14ac:dyDescent="0.25">
      <c r="G46" s="50"/>
    </row>
    <row r="47" spans="7:7" x14ac:dyDescent="0.25">
      <c r="G47" s="50"/>
    </row>
    <row r="48" spans="7:7" x14ac:dyDescent="0.25">
      <c r="G48" s="50"/>
    </row>
    <row r="49" spans="7:7" x14ac:dyDescent="0.25">
      <c r="G49" s="50"/>
    </row>
    <row r="50" spans="7:7" x14ac:dyDescent="0.25">
      <c r="G50" s="50"/>
    </row>
    <row r="51" spans="7:7" x14ac:dyDescent="0.25">
      <c r="G51" s="50"/>
    </row>
    <row r="52" spans="7:7" x14ac:dyDescent="0.25">
      <c r="G52" s="50"/>
    </row>
    <row r="53" spans="7:7" x14ac:dyDescent="0.25">
      <c r="G53" s="50"/>
    </row>
    <row r="54" spans="7:7" x14ac:dyDescent="0.25">
      <c r="G54" s="50"/>
    </row>
    <row r="55" spans="7:7" x14ac:dyDescent="0.25">
      <c r="G55" s="50"/>
    </row>
    <row r="56" spans="7:7" x14ac:dyDescent="0.25">
      <c r="G56" s="50"/>
    </row>
    <row r="57" spans="7:7" x14ac:dyDescent="0.25">
      <c r="G57" s="50"/>
    </row>
    <row r="58" spans="7:7" x14ac:dyDescent="0.25">
      <c r="G58" s="50"/>
    </row>
    <row r="59" spans="7:7" x14ac:dyDescent="0.25">
      <c r="G59" s="50"/>
    </row>
    <row r="60" spans="7:7" x14ac:dyDescent="0.25">
      <c r="G60" s="50"/>
    </row>
    <row r="61" spans="7:7" x14ac:dyDescent="0.25">
      <c r="G61" s="50"/>
    </row>
    <row r="62" spans="7:7" x14ac:dyDescent="0.25">
      <c r="G62" s="50"/>
    </row>
    <row r="63" spans="7:7" x14ac:dyDescent="0.25">
      <c r="G63" s="50"/>
    </row>
    <row r="64" spans="7:7" x14ac:dyDescent="0.25">
      <c r="G64" s="50"/>
    </row>
    <row r="65" spans="7:7" x14ac:dyDescent="0.25">
      <c r="G65" s="50"/>
    </row>
    <row r="66" spans="7:7" x14ac:dyDescent="0.25">
      <c r="G66" s="50"/>
    </row>
    <row r="67" spans="7:7" x14ac:dyDescent="0.25">
      <c r="G67" s="50"/>
    </row>
    <row r="68" spans="7:7" x14ac:dyDescent="0.25">
      <c r="G68" s="50"/>
    </row>
    <row r="69" spans="7:7" x14ac:dyDescent="0.25">
      <c r="G69" s="50"/>
    </row>
    <row r="70" spans="7:7" x14ac:dyDescent="0.25">
      <c r="G70" s="50"/>
    </row>
    <row r="71" spans="7:7" x14ac:dyDescent="0.25">
      <c r="G71" s="50"/>
    </row>
    <row r="72" spans="7:7" x14ac:dyDescent="0.25">
      <c r="G72" s="50"/>
    </row>
    <row r="73" spans="7:7" x14ac:dyDescent="0.25">
      <c r="G73" s="50"/>
    </row>
    <row r="74" spans="7:7" x14ac:dyDescent="0.25">
      <c r="G74" s="50"/>
    </row>
    <row r="75" spans="7:7" x14ac:dyDescent="0.25">
      <c r="G75" s="50"/>
    </row>
  </sheetData>
  <sheetProtection algorithmName="SHA-512" hashValue="mnjTgWzYPAD5S+nyrVqpNBO+NlZTIQPEqMjA1YHtatimLyWiwkuDFWD2qC5cFiGQHlmj48dYcZM1xTP7nyCEWw==" saltValue="dmvzfcmeAM8alZ06syGKxA==" spinCount="100000" sheet="1" objects="1" scenarios="1"/>
  <pageMargins left="0.7" right="0.7" top="0.75" bottom="0.75" header="0.3" footer="0.3"/>
  <pageSetup scale="4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91C76196-6DAA-41B6-921E-AB579E40409C}">
          <x14:formula1>
            <xm:f>'Other Codes'!$Y$2:$Y$9</xm:f>
          </x14:formula1>
          <xm:sqref>I4:I22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F582B-FD6F-43D3-B382-3B8828B43C97}">
  <dimension ref="A1:X347"/>
  <sheetViews>
    <sheetView zoomScale="55" zoomScaleNormal="55" workbookViewId="0">
      <pane ySplit="1" topLeftCell="A2" activePane="bottomLeft" state="frozen"/>
      <selection sqref="A1:XFD1048576"/>
      <selection pane="bottomLeft" activeCell="U329" sqref="U329"/>
    </sheetView>
  </sheetViews>
  <sheetFormatPr defaultRowHeight="15" x14ac:dyDescent="0.25"/>
  <cols>
    <col min="1" max="1" width="9.140625" style="2"/>
    <col min="2" max="2" width="25.42578125" style="2" customWidth="1"/>
    <col min="3" max="4" width="9.140625" style="2"/>
    <col min="5" max="5" width="10.140625" style="2" bestFit="1" customWidth="1"/>
    <col min="6" max="6" width="10.140625" style="2" customWidth="1"/>
    <col min="7" max="11" width="9.140625" style="2"/>
    <col min="12" max="12" width="13" style="2" customWidth="1"/>
    <col min="13" max="13" width="11.7109375" style="2" bestFit="1" customWidth="1"/>
    <col min="14" max="14" width="11.7109375" style="2" customWidth="1"/>
    <col min="15" max="19" width="9.140625" style="2"/>
    <col min="20" max="20" width="38.5703125" style="2" customWidth="1"/>
    <col min="21" max="21" width="13.42578125" style="2" bestFit="1" customWidth="1"/>
    <col min="22" max="16384" width="9.140625" style="2"/>
  </cols>
  <sheetData>
    <row r="1" spans="1:23" x14ac:dyDescent="0.25">
      <c r="A1" s="2" t="s">
        <v>153</v>
      </c>
      <c r="B1" s="39" t="str">
        <f>CONCATENATE(A1," ","Description")</f>
        <v>Entity Description</v>
      </c>
      <c r="C1" s="2" t="s">
        <v>26</v>
      </c>
      <c r="D1" s="39" t="str">
        <f>CONCATENATE(C1," ","Description")</f>
        <v>Report Description</v>
      </c>
      <c r="E1" s="2" t="s">
        <v>154</v>
      </c>
      <c r="F1" s="39" t="str">
        <f>CONCATENATE(E1," ","Description")</f>
        <v>Fiscal Year of Report Description</v>
      </c>
      <c r="G1" s="2" t="s">
        <v>30</v>
      </c>
      <c r="H1" s="39" t="str">
        <f>CONCATENATE(G1," ","Description")</f>
        <v>Detail Description</v>
      </c>
      <c r="I1" s="2" t="s">
        <v>31</v>
      </c>
      <c r="J1" s="39" t="str">
        <f>CONCATENATE(I1," ","Description")</f>
        <v>Column Description</v>
      </c>
      <c r="K1" s="2" t="s">
        <v>155</v>
      </c>
      <c r="L1" s="39" t="str">
        <f>CONCATENATE(K1," ","Description")</f>
        <v>Control Description</v>
      </c>
      <c r="M1" s="2" t="s">
        <v>156</v>
      </c>
      <c r="N1" s="39" t="str">
        <f>CONCATENATE(M1," ","Description")</f>
        <v>Department Description</v>
      </c>
      <c r="O1" s="2" t="s">
        <v>32</v>
      </c>
      <c r="P1" s="39" t="str">
        <f>CONCATENATE(O1," ","Description")</f>
        <v>Group Description</v>
      </c>
      <c r="Q1" s="2" t="s">
        <v>157</v>
      </c>
      <c r="R1" s="39" t="str">
        <f>CONCATENATE(Q1," ","Description")</f>
        <v>Class Description</v>
      </c>
      <c r="S1" s="2" t="s">
        <v>158</v>
      </c>
      <c r="T1" s="39" t="str">
        <f>CONCATENATE(S1," ","Description")</f>
        <v>Account Description</v>
      </c>
      <c r="U1" s="2" t="s">
        <v>159</v>
      </c>
      <c r="V1" s="39" t="str">
        <f>CONCATENATE(S1," ","Definition")</f>
        <v>Account Definition</v>
      </c>
      <c r="W1" s="2" t="s">
        <v>160</v>
      </c>
    </row>
    <row r="2" spans="1:23" x14ac:dyDescent="0.25">
      <c r="A2" s="2">
        <f>IF($U2="","",Municipal!$D$1)</f>
        <v>1010</v>
      </c>
      <c r="B2" s="2" t="str">
        <f>IF($U2="","",Municipal!$G$1)</f>
        <v>Barrington</v>
      </c>
      <c r="C2" s="2">
        <f>IF($U2="","",Municipal!$D$3)</f>
        <v>2</v>
      </c>
      <c r="D2" s="2" t="str">
        <f>IF($U2="","",Municipal!$G$3)</f>
        <v>Budget to Actual 1</v>
      </c>
      <c r="E2" s="2">
        <f>IF($U2="","",Municipal!$G$2)</f>
        <v>2023</v>
      </c>
      <c r="F2" s="2" t="str">
        <f>IF($U2="","","Fiscal Year of Report")</f>
        <v>Fiscal Year of Report</v>
      </c>
      <c r="G2" s="2">
        <f>IF($U2="","",Municipal!$G$6)</f>
        <v>8</v>
      </c>
      <c r="H2" s="2" t="str">
        <f>IF($U2="","",VLOOKUP(Upload!G2,'Other Codes'!$G$2:$H$10,2,FALSE))</f>
        <v>Projected</v>
      </c>
      <c r="I2" s="2">
        <f>IF($U2="","",Municipal!$G$7)</f>
        <v>1</v>
      </c>
      <c r="J2" s="2" t="str">
        <f>IF($U2="","",VLOOKUP(Upload!I2,'Other Codes'!$J$2:$K$8,2,FALSE))</f>
        <v>Municipal General Fund</v>
      </c>
      <c r="K2" s="2">
        <f>IF($U2="","",Municipal!$A10)</f>
        <v>1</v>
      </c>
      <c r="L2" s="2" t="str">
        <f>IF($U2="","",VLOOKUP(K2,'Account Codes'!$E:$F,2,FALSE))</f>
        <v>Revenue</v>
      </c>
      <c r="M2" s="2">
        <f>IF($U2="","",Municipal!$B10)</f>
        <v>99</v>
      </c>
      <c r="N2" s="2" t="str">
        <f>IF($U2="","",VLOOKUP(CONCATENATE(Upload!$K2,Upload!M2),'Account Codes'!$B:$I,8,FALSE))</f>
        <v>Total Revenue</v>
      </c>
      <c r="O2" s="2">
        <f>IF($U2="","",Municipal!$C10)</f>
        <v>99</v>
      </c>
      <c r="P2" s="2" t="str">
        <f>IF($U2="","",VLOOKUP(CONCATENATE(Upload!$K2,Upload!O2),'Account Codes'!$C:$L,10,FALSE))</f>
        <v>Total Revenue</v>
      </c>
      <c r="Q2" s="2">
        <f>IF($U2="","",Municipal!$D10)</f>
        <v>99</v>
      </c>
      <c r="R2" s="2" t="str">
        <f>IF($U2="","",VLOOKUP(CONCATENATE(Upload!$K2,Upload!Q2),'Account Codes'!$D:$O,12,FALSE))</f>
        <v>Total Revenue</v>
      </c>
      <c r="S2" s="2">
        <f>IF($U2="","",Municipal!$E10)</f>
        <v>999</v>
      </c>
      <c r="T2" s="2" t="str">
        <f>IF($U2="","",VLOOKUP(CONCATENATE(Upload!$K2,Upload!S2),'Account Codes'!$A:$S,18,FALSE))</f>
        <v>Total Revenue</v>
      </c>
      <c r="U2" s="2">
        <f>IF(Municipal!A10="","",Municipal!$G10)</f>
        <v>0</v>
      </c>
      <c r="V2" s="2" t="str">
        <f>IF($U2="","",VLOOKUP(CONCATENATE(Upload!$K2,S2),'Account Codes'!$A:$S,19,FALSE))</f>
        <v xml:space="preserve">This item is used for the subtotal of revenue in each class breakout and the total revenue. </v>
      </c>
      <c r="W2" s="2" t="str">
        <f>IF($U2="","",VLOOKUP(CONCATENATE(Upload!$K2,S2),'Account Codes'!$A:$T,20,FALSE))</f>
        <v>N/A, no school UCOA code listed</v>
      </c>
    </row>
    <row r="3" spans="1:23" x14ac:dyDescent="0.25">
      <c r="A3" s="2">
        <f>IF($U3="","",Municipal!$D$1)</f>
        <v>1010</v>
      </c>
      <c r="B3" s="2" t="str">
        <f>IF($U3="","",Municipal!$G$1)</f>
        <v>Barrington</v>
      </c>
      <c r="C3" s="2">
        <f>IF($U3="","",Municipal!$D$3)</f>
        <v>2</v>
      </c>
      <c r="D3" s="2" t="str">
        <f>IF($U3="","",Municipal!$G$3)</f>
        <v>Budget to Actual 1</v>
      </c>
      <c r="E3" s="2">
        <f>IF($U3="","",Municipal!$G$2)</f>
        <v>2023</v>
      </c>
      <c r="F3" s="2" t="str">
        <f t="shared" ref="F3:F15" si="0">IF($U3="","","Fiscal Year of Report")</f>
        <v>Fiscal Year of Report</v>
      </c>
      <c r="G3" s="2">
        <f>IF($U3="","",Municipal!$G$6)</f>
        <v>8</v>
      </c>
      <c r="H3" s="2" t="str">
        <f>IF($U3="","",VLOOKUP(Upload!G3,'Other Codes'!$G$2:$H$10,2,FALSE))</f>
        <v>Projected</v>
      </c>
      <c r="I3" s="2">
        <f>IF($U3="","",Municipal!$G$7)</f>
        <v>1</v>
      </c>
      <c r="J3" s="2" t="str">
        <f>IF($U3="","",VLOOKUP(Upload!I3,'Other Codes'!$J$2:$K$8,2,FALSE))</f>
        <v>Municipal General Fund</v>
      </c>
      <c r="K3" s="2">
        <f>IF($U3="","",Municipal!$A11)</f>
        <v>7</v>
      </c>
      <c r="L3" s="2" t="str">
        <f>IF($U3="","",VLOOKUP(K3,'Account Codes'!$E:$F,2,FALSE))</f>
        <v xml:space="preserve">Financing Sources </v>
      </c>
      <c r="M3" s="2">
        <f>IF($U3="","",Municipal!$B11)</f>
        <v>99</v>
      </c>
      <c r="N3" s="2" t="str">
        <f>IF($U3="","",VLOOKUP(CONCATENATE(Upload!$K3,Upload!M3),'Account Codes'!$B:$I,8,FALSE))</f>
        <v>Financing Sources: Total</v>
      </c>
      <c r="O3" s="2">
        <f>IF($U3="","",Municipal!$C11)</f>
        <v>99</v>
      </c>
      <c r="P3" s="2" t="str">
        <f>IF($U3="","",VLOOKUP(CONCATENATE(Upload!$K3,Upload!O3),'Account Codes'!$C:$L,10,FALSE))</f>
        <v>Financing Sources: Total</v>
      </c>
      <c r="Q3" s="2">
        <f>IF($U3="","",Municipal!$D11)</f>
        <v>99</v>
      </c>
      <c r="R3" s="2" t="str">
        <f>IF($U3="","",VLOOKUP(CONCATENATE(Upload!$K3,Upload!Q3),'Account Codes'!$D:$O,12,FALSE))</f>
        <v>Financing Sources: Total</v>
      </c>
      <c r="S3" s="2">
        <f>IF($U3="","",Municipal!$E11)</f>
        <v>999</v>
      </c>
      <c r="T3" s="2" t="str">
        <f>IF($U3="","",VLOOKUP(CONCATENATE(Upload!$K3,Upload!S3),'Account Codes'!$A:$S,18,FALSE))</f>
        <v>Financing Sources: Total</v>
      </c>
      <c r="U3" s="2">
        <f>IF(Municipal!A11="","",Municipal!$G11)</f>
        <v>0</v>
      </c>
      <c r="V3" s="2" t="str">
        <f>IF($U3="","",VLOOKUP(CONCATENATE(Upload!$K3,S3),'Account Codes'!$A:$S,19,FALSE))</f>
        <v>Total of all financing sources</v>
      </c>
      <c r="W3" s="2" t="str">
        <f>IF($U3="","",VLOOKUP(CONCATENATE(Upload!$K3,S3),'Account Codes'!$A:$T,20,FALSE))</f>
        <v/>
      </c>
    </row>
    <row r="4" spans="1:23" x14ac:dyDescent="0.25">
      <c r="A4" s="2" t="str">
        <f>IF($U4="","",Municipal!$D$1)</f>
        <v/>
      </c>
      <c r="B4" s="2" t="str">
        <f>IF($U4="","",Municipal!$G$1)</f>
        <v/>
      </c>
      <c r="C4" s="2" t="str">
        <f>IF($U4="","",Municipal!$D$3)</f>
        <v/>
      </c>
      <c r="D4" s="2" t="str">
        <f>IF($U4="","",Municipal!$G$3)</f>
        <v/>
      </c>
      <c r="E4" s="2" t="str">
        <f>IF($U4="","",Municipal!$G$2)</f>
        <v/>
      </c>
      <c r="F4" s="2" t="str">
        <f t="shared" si="0"/>
        <v/>
      </c>
      <c r="G4" s="2" t="str">
        <f>IF($U4="","",Municipal!$G$6)</f>
        <v/>
      </c>
      <c r="H4" s="2" t="str">
        <f>IF($U4="","",VLOOKUP(Upload!G4,'Other Codes'!$G$2:$H$10,2,FALSE))</f>
        <v/>
      </c>
      <c r="I4" s="2" t="str">
        <f>IF($U4="","",Municipal!$G$7)</f>
        <v/>
      </c>
      <c r="J4" s="2" t="str">
        <f>IF($U4="","",VLOOKUP(Upload!I4,'Other Codes'!$J$2:$K$8,2,FALSE))</f>
        <v/>
      </c>
      <c r="K4" s="2" t="str">
        <f>IF($U4="","",Municipal!$A12)</f>
        <v/>
      </c>
      <c r="L4" s="2" t="str">
        <f>IF($U4="","",VLOOKUP(K4,'Account Codes'!$E:$F,2,FALSE))</f>
        <v/>
      </c>
      <c r="M4" s="2" t="str">
        <f>IF($U4="","",Municipal!$B12)</f>
        <v/>
      </c>
      <c r="N4" s="2" t="str">
        <f>IF($U4="","",VLOOKUP(CONCATENATE(Upload!$K4,Upload!M4),'Account Codes'!$B:$I,8,FALSE))</f>
        <v/>
      </c>
      <c r="O4" s="2" t="str">
        <f>IF($U4="","",Municipal!$C12)</f>
        <v/>
      </c>
      <c r="P4" s="2" t="str">
        <f>IF($U4="","",VLOOKUP(CONCATENATE(Upload!$K4,Upload!O4),'Account Codes'!$C:$L,10,FALSE))</f>
        <v/>
      </c>
      <c r="Q4" s="2" t="str">
        <f>IF($U4="","",Municipal!$D12)</f>
        <v/>
      </c>
      <c r="R4" s="2" t="str">
        <f>IF($U4="","",VLOOKUP(CONCATENATE(Upload!$K4,Upload!Q4),'Account Codes'!$D:$O,12,FALSE))</f>
        <v/>
      </c>
      <c r="S4" s="2" t="str">
        <f>IF($U4="","",Municipal!$E12)</f>
        <v/>
      </c>
      <c r="T4" s="2" t="str">
        <f>IF($U4="","",VLOOKUP(CONCATENATE(Upload!$K4,Upload!S4),'Account Codes'!$A:$S,18,FALSE))</f>
        <v/>
      </c>
      <c r="U4" s="2" t="str">
        <f>IF(Municipal!A12="","",Municipal!$G12)</f>
        <v/>
      </c>
      <c r="V4" s="2" t="str">
        <f>IF($U4="","",VLOOKUP(CONCATENATE(Upload!$K4,S4),'Account Codes'!$A:$S,19,FALSE))</f>
        <v/>
      </c>
      <c r="W4" s="2" t="str">
        <f>IF($U4="","",VLOOKUP(CONCATENATE(Upload!$K4,S4),'Account Codes'!$A:$T,20,FALSE))</f>
        <v/>
      </c>
    </row>
    <row r="5" spans="1:23" x14ac:dyDescent="0.25">
      <c r="A5" s="2">
        <f>IF($U5="","",Municipal!$D$1)</f>
        <v>1010</v>
      </c>
      <c r="B5" s="2" t="str">
        <f>IF($U5="","",Municipal!$G$1)</f>
        <v>Barrington</v>
      </c>
      <c r="C5" s="2">
        <f>IF($U5="","",Municipal!$D$3)</f>
        <v>2</v>
      </c>
      <c r="D5" s="2" t="str">
        <f>IF($U5="","",Municipal!$G$3)</f>
        <v>Budget to Actual 1</v>
      </c>
      <c r="E5" s="2">
        <f>IF($U5="","",Municipal!$G$2)</f>
        <v>2023</v>
      </c>
      <c r="F5" s="2" t="str">
        <f t="shared" si="0"/>
        <v>Fiscal Year of Report</v>
      </c>
      <c r="G5" s="2">
        <f>IF($U5="","",Municipal!$G$6)</f>
        <v>8</v>
      </c>
      <c r="H5" s="2" t="str">
        <f>IF($U5="","",VLOOKUP(Upload!G5,'Other Codes'!$G$2:$H$10,2,FALSE))</f>
        <v>Projected</v>
      </c>
      <c r="I5" s="2">
        <f>IF($U5="","",Municipal!$G$7)</f>
        <v>1</v>
      </c>
      <c r="J5" s="2" t="str">
        <f>IF($U5="","",VLOOKUP(Upload!I5,'Other Codes'!$J$2:$K$8,2,FALSE))</f>
        <v>Municipal General Fund</v>
      </c>
      <c r="K5" s="2">
        <f>IF($U5="","",Municipal!$A13)</f>
        <v>2</v>
      </c>
      <c r="L5" s="2" t="str">
        <f>IF($U5="","",VLOOKUP(K5,'Account Codes'!$E:$F,2,FALSE))</f>
        <v>Expenditures</v>
      </c>
      <c r="M5" s="2">
        <f>IF($U5="","",Municipal!$B13)</f>
        <v>99</v>
      </c>
      <c r="N5" s="2" t="str">
        <f>IF($U5="","",VLOOKUP(CONCATENATE(Upload!$K5,Upload!M5),'Account Codes'!$B:$I,8,FALSE))</f>
        <v>Total Expenditures</v>
      </c>
      <c r="O5" s="2">
        <f>IF($U5="","",Municipal!$C13)</f>
        <v>99</v>
      </c>
      <c r="P5" s="2" t="str">
        <f>IF($U5="","",VLOOKUP(CONCATENATE(Upload!$K5,Upload!O5),'Account Codes'!$C:$L,10,FALSE))</f>
        <v>Total Expenditures</v>
      </c>
      <c r="Q5" s="2">
        <f>IF($U5="","",Municipal!$D13)</f>
        <v>99</v>
      </c>
      <c r="R5" s="2" t="str">
        <f>IF($U5="","",VLOOKUP(CONCATENATE(Upload!$K5,Upload!Q5),'Account Codes'!$D:$O,12,FALSE))</f>
        <v>Total Expenditures</v>
      </c>
      <c r="S5" s="2">
        <f>IF($U5="","",Municipal!$E13)</f>
        <v>999</v>
      </c>
      <c r="T5" s="2" t="str">
        <f>IF($U5="","",VLOOKUP(CONCATENATE(Upload!$K5,Upload!S5),'Account Codes'!$A:$S,18,FALSE))</f>
        <v>Total Expenditures</v>
      </c>
      <c r="U5" s="2">
        <f>IF(Municipal!A13="","",Municipal!$G13)</f>
        <v>0</v>
      </c>
      <c r="V5" s="2" t="str">
        <f>IF($U5="","",VLOOKUP(CONCATENATE(Upload!$K5,S5),'Account Codes'!$A:$S,19,FALSE))</f>
        <v xml:space="preserve">This item is used for the subtotal of expenditures in each department and the total expenditures. </v>
      </c>
      <c r="W5" s="2" t="str">
        <f>IF($U5="","",VLOOKUP(CONCATENATE(Upload!$K5,S5),'Account Codes'!$A:$T,20,FALSE))</f>
        <v>N/A, no school UCOA code listed</v>
      </c>
    </row>
    <row r="6" spans="1:23" x14ac:dyDescent="0.25">
      <c r="A6" s="2">
        <f>IF($U6="","",Municipal!$D$1)</f>
        <v>1010</v>
      </c>
      <c r="B6" s="2" t="str">
        <f>IF($U6="","",Municipal!$G$1)</f>
        <v>Barrington</v>
      </c>
      <c r="C6" s="2">
        <f>IF($U6="","",Municipal!$D$3)</f>
        <v>2</v>
      </c>
      <c r="D6" s="2" t="str">
        <f>IF($U6="","",Municipal!$G$3)</f>
        <v>Budget to Actual 1</v>
      </c>
      <c r="E6" s="2">
        <f>IF($U6="","",Municipal!$G$2)</f>
        <v>2023</v>
      </c>
      <c r="F6" s="2" t="str">
        <f t="shared" si="0"/>
        <v>Fiscal Year of Report</v>
      </c>
      <c r="G6" s="2">
        <f>IF($U6="","",Municipal!$G$6)</f>
        <v>8</v>
      </c>
      <c r="H6" s="2" t="str">
        <f>IF($U6="","",VLOOKUP(Upload!G6,'Other Codes'!$G$2:$H$10,2,FALSE))</f>
        <v>Projected</v>
      </c>
      <c r="I6" s="2">
        <f>IF($U6="","",Municipal!$G$7)</f>
        <v>1</v>
      </c>
      <c r="J6" s="2" t="str">
        <f>IF($U6="","",VLOOKUP(Upload!I6,'Other Codes'!$J$2:$K$8,2,FALSE))</f>
        <v>Municipal General Fund</v>
      </c>
      <c r="K6" s="2">
        <f>IF($U6="","",Municipal!$A14)</f>
        <v>8</v>
      </c>
      <c r="L6" s="2" t="str">
        <f>IF($U6="","",VLOOKUP(K6,'Account Codes'!$E:$F,2,FALSE))</f>
        <v>Financing Uses</v>
      </c>
      <c r="M6" s="2">
        <f>IF($U6="","",Municipal!$B14)</f>
        <v>99</v>
      </c>
      <c r="N6" s="2" t="str">
        <f>IF($U6="","",VLOOKUP(CONCATENATE(Upload!$K6,Upload!M6),'Account Codes'!$B:$I,8,FALSE))</f>
        <v>Financing Uses: Total</v>
      </c>
      <c r="O6" s="2">
        <f>IF($U6="","",Municipal!$C14)</f>
        <v>99</v>
      </c>
      <c r="P6" s="2" t="str">
        <f>IF($U6="","",VLOOKUP(CONCATENATE(Upload!$K6,Upload!O6),'Account Codes'!$C:$L,10,FALSE))</f>
        <v>Financing Uses: Total</v>
      </c>
      <c r="Q6" s="2">
        <f>IF($U6="","",Municipal!$D14)</f>
        <v>99</v>
      </c>
      <c r="R6" s="2" t="str">
        <f>IF($U6="","",VLOOKUP(CONCATENATE(Upload!$K6,Upload!Q6),'Account Codes'!$D:$O,12,FALSE))</f>
        <v>Financing Uses: Total</v>
      </c>
      <c r="S6" s="2">
        <f>IF($U6="","",Municipal!$E14)</f>
        <v>999</v>
      </c>
      <c r="T6" s="2" t="str">
        <f>IF($U6="","",VLOOKUP(CONCATENATE(Upload!$K6,Upload!S6),'Account Codes'!$A:$S,18,FALSE))</f>
        <v>Financing Uses: Total</v>
      </c>
      <c r="U6" s="2">
        <f>IF(Municipal!A14="","",Municipal!$G14)</f>
        <v>0</v>
      </c>
      <c r="V6" s="2" t="str">
        <f>IF($U6="","",VLOOKUP(CONCATENATE(Upload!$K6,S6),'Account Codes'!$A:$S,19,FALSE))</f>
        <v>Total of all financing uses</v>
      </c>
      <c r="W6" s="2" t="str">
        <f>IF($U6="","",VLOOKUP(CONCATENATE(Upload!$K6,S6),'Account Codes'!$A:$T,20,FALSE))</f>
        <v/>
      </c>
    </row>
    <row r="7" spans="1:23" x14ac:dyDescent="0.25">
      <c r="A7" s="2" t="str">
        <f>IF($U7="","",Municipal!$D$1)</f>
        <v/>
      </c>
      <c r="B7" s="2" t="str">
        <f>IF($U7="","",Municipal!$G$1)</f>
        <v/>
      </c>
      <c r="C7" s="2" t="str">
        <f>IF($U7="","",Municipal!$D$3)</f>
        <v/>
      </c>
      <c r="D7" s="2" t="str">
        <f>IF($U7="","",Municipal!$G$3)</f>
        <v/>
      </c>
      <c r="E7" s="2" t="str">
        <f>IF($U7="","",Municipal!$G$2)</f>
        <v/>
      </c>
      <c r="F7" s="2" t="str">
        <f t="shared" si="0"/>
        <v/>
      </c>
      <c r="G7" s="2" t="str">
        <f>IF($U7="","",Municipal!$G$6)</f>
        <v/>
      </c>
      <c r="H7" s="2" t="str">
        <f>IF($U7="","",VLOOKUP(Upload!G7,'Other Codes'!$G$2:$H$10,2,FALSE))</f>
        <v/>
      </c>
      <c r="I7" s="2" t="str">
        <f>IF($U7="","",Municipal!$G$7)</f>
        <v/>
      </c>
      <c r="J7" s="2" t="str">
        <f>IF($U7="","",VLOOKUP(Upload!I7,'Other Codes'!$J$2:$K$8,2,FALSE))</f>
        <v/>
      </c>
      <c r="K7" s="2" t="str">
        <f>IF($U7="","",Municipal!$A15)</f>
        <v/>
      </c>
      <c r="L7" s="2" t="str">
        <f>IF($U7="","",VLOOKUP(K7,'Account Codes'!$E:$F,2,FALSE))</f>
        <v/>
      </c>
      <c r="M7" s="2" t="str">
        <f>IF($U7="","",Municipal!$B15)</f>
        <v/>
      </c>
      <c r="N7" s="2" t="str">
        <f>IF($U7="","",VLOOKUP(CONCATENATE(Upload!$K7,Upload!M7),'Account Codes'!$B:$I,8,FALSE))</f>
        <v/>
      </c>
      <c r="O7" s="2" t="str">
        <f>IF($U7="","",Municipal!$C15)</f>
        <v/>
      </c>
      <c r="P7" s="2" t="str">
        <f>IF($U7="","",VLOOKUP(CONCATENATE(Upload!$K7,Upload!O7),'Account Codes'!$C:$L,10,FALSE))</f>
        <v/>
      </c>
      <c r="Q7" s="2" t="str">
        <f>IF($U7="","",Municipal!$D15)</f>
        <v/>
      </c>
      <c r="R7" s="2" t="str">
        <f>IF($U7="","",VLOOKUP(CONCATENATE(Upload!$K7,Upload!Q7),'Account Codes'!$D:$O,12,FALSE))</f>
        <v/>
      </c>
      <c r="S7" s="2" t="str">
        <f>IF($U7="","",Municipal!$E15)</f>
        <v/>
      </c>
      <c r="T7" s="2" t="str">
        <f>IF($U7="","",VLOOKUP(CONCATENATE(Upload!$K7,Upload!S7),'Account Codes'!$A:$S,18,FALSE))</f>
        <v/>
      </c>
      <c r="U7" s="2" t="str">
        <f>IF(Municipal!A15="","",Municipal!$G15)</f>
        <v/>
      </c>
      <c r="V7" s="2" t="str">
        <f>IF($U7="","",VLOOKUP(CONCATENATE(Upload!$K7,S7),'Account Codes'!$A:$S,19,FALSE))</f>
        <v/>
      </c>
      <c r="W7" s="2" t="str">
        <f>IF($U7="","",VLOOKUP(CONCATENATE(Upload!$K7,S7),'Account Codes'!$A:$T,20,FALSE))</f>
        <v/>
      </c>
    </row>
    <row r="8" spans="1:23" x14ac:dyDescent="0.25">
      <c r="A8" s="2">
        <f>IF($U8="","",Municipal!$D$1)</f>
        <v>1010</v>
      </c>
      <c r="B8" s="2" t="str">
        <f>IF($U8="","",Municipal!$G$1)</f>
        <v>Barrington</v>
      </c>
      <c r="C8" s="2">
        <f>IF($U8="","",Municipal!$D$3)</f>
        <v>2</v>
      </c>
      <c r="D8" s="2" t="str">
        <f>IF($U8="","",Municipal!$G$3)</f>
        <v>Budget to Actual 1</v>
      </c>
      <c r="E8" s="2">
        <f>IF($U8="","",Municipal!$G$2)</f>
        <v>2023</v>
      </c>
      <c r="F8" s="2" t="str">
        <f t="shared" si="0"/>
        <v>Fiscal Year of Report</v>
      </c>
      <c r="G8" s="2">
        <f>IF($U8="","",Municipal!$G$6)</f>
        <v>8</v>
      </c>
      <c r="H8" s="2" t="str">
        <f>IF($U8="","",VLOOKUP(Upload!G8,'Other Codes'!$G$2:$H$10,2,FALSE))</f>
        <v>Projected</v>
      </c>
      <c r="I8" s="2">
        <f>IF($U8="","",Municipal!$G$7)</f>
        <v>1</v>
      </c>
      <c r="J8" s="2" t="str">
        <f>IF($U8="","",VLOOKUP(Upload!I8,'Other Codes'!$J$2:$K$8,2,FALSE))</f>
        <v>Municipal General Fund</v>
      </c>
      <c r="K8" s="2">
        <f>IF($U8="","",Municipal!$A16)</f>
        <v>5</v>
      </c>
      <c r="L8" s="2" t="str">
        <f>IF($U8="","",VLOOKUP(K8,'Account Codes'!$E:$F,2,FALSE))</f>
        <v xml:space="preserve">Fund Balance </v>
      </c>
      <c r="M8" s="2">
        <f>IF($U8="","",Municipal!$B16)</f>
        <v>50</v>
      </c>
      <c r="N8" s="2" t="str">
        <f>IF($U8="","",VLOOKUP(CONCATENATE(Upload!$K8,Upload!M8),'Account Codes'!$B:$I,8,FALSE))</f>
        <v>Fund Balance</v>
      </c>
      <c r="O8" s="2">
        <f>IF($U8="","",Municipal!$C16)</f>
        <v>30</v>
      </c>
      <c r="P8" s="2" t="str">
        <f>IF($U8="","",VLOOKUP(CONCATENATE(Upload!$K8,Upload!O8),'Account Codes'!$C:$L,10,FALSE))</f>
        <v>Net Change</v>
      </c>
      <c r="Q8" s="2">
        <f>IF($U8="","",Municipal!$D16)</f>
        <v>30</v>
      </c>
      <c r="R8" s="2" t="str">
        <f>IF($U8="","",VLOOKUP(CONCATENATE(Upload!$K8,Upload!Q8),'Account Codes'!$D:$O,12,FALSE))</f>
        <v>Net Change</v>
      </c>
      <c r="S8" s="2">
        <f>IF($U8="","",Municipal!$E16)</f>
        <v>300</v>
      </c>
      <c r="T8" s="2" t="str">
        <f>IF($U8="","",VLOOKUP(CONCATENATE(Upload!$K8,Upload!S8),'Account Codes'!$A:$S,18,FALSE))</f>
        <v>Net Change in Fund Balance or Net Position</v>
      </c>
      <c r="U8" s="2">
        <f>IF(Municipal!A16="","",Municipal!$G16)</f>
        <v>0</v>
      </c>
      <c r="V8" s="2" t="str">
        <f>IF($U8="","",VLOOKUP(CONCATENATE(Upload!$K8,S8),'Account Codes'!$A:$S,19,FALSE))</f>
        <v>For any of the reporting periods this item is ending operating balance, which would reflect the end results from current period operations.</v>
      </c>
      <c r="W8" s="2" t="str">
        <f>IF($U8="","",VLOOKUP(CONCATENATE(Upload!$K8,S8),'Account Codes'!$A:$T,20,FALSE))</f>
        <v>N/A, no school UCOA code listed</v>
      </c>
    </row>
    <row r="9" spans="1:23" x14ac:dyDescent="0.25">
      <c r="A9" s="2" t="str">
        <f>IF($U9="","",Municipal!$D$1)</f>
        <v/>
      </c>
      <c r="B9" s="2" t="str">
        <f>IF($U9="","",Municipal!$G$1)</f>
        <v/>
      </c>
      <c r="C9" s="2" t="str">
        <f>IF($U9="","",Municipal!$D$3)</f>
        <v/>
      </c>
      <c r="D9" s="2" t="str">
        <f>IF($U9="","",Municipal!$G$3)</f>
        <v/>
      </c>
      <c r="E9" s="2" t="str">
        <f>IF($U9="","",Municipal!$G$2)</f>
        <v/>
      </c>
      <c r="F9" s="2" t="str">
        <f t="shared" si="0"/>
        <v/>
      </c>
      <c r="G9" s="2" t="str">
        <f>IF($U9="","",Municipal!$G$6)</f>
        <v/>
      </c>
      <c r="H9" s="2" t="str">
        <f>IF($U9="","",VLOOKUP(Upload!G9,'Other Codes'!$G$2:$H$10,2,FALSE))</f>
        <v/>
      </c>
      <c r="I9" s="2" t="str">
        <f>IF($U9="","",Municipal!$G$7)</f>
        <v/>
      </c>
      <c r="J9" s="2" t="str">
        <f>IF($U9="","",VLOOKUP(Upload!I9,'Other Codes'!$J$2:$K$8,2,FALSE))</f>
        <v/>
      </c>
      <c r="K9" s="2" t="str">
        <f>IF($U9="","",Municipal!$A17)</f>
        <v/>
      </c>
      <c r="L9" s="2" t="str">
        <f>IF($U9="","",VLOOKUP(K9,'Account Codes'!$E:$F,2,FALSE))</f>
        <v/>
      </c>
      <c r="M9" s="2" t="str">
        <f>IF($U9="","",Municipal!$B17)</f>
        <v/>
      </c>
      <c r="N9" s="2" t="str">
        <f>IF($U9="","",VLOOKUP(CONCATENATE(Upload!$K9,Upload!M9),'Account Codes'!$B:$I,8,FALSE))</f>
        <v/>
      </c>
      <c r="O9" s="2" t="str">
        <f>IF($U9="","",Municipal!$C17)</f>
        <v/>
      </c>
      <c r="P9" s="2" t="str">
        <f>IF($U9="","",VLOOKUP(CONCATENATE(Upload!$K9,Upload!O9),'Account Codes'!$C:$L,10,FALSE))</f>
        <v/>
      </c>
      <c r="Q9" s="2" t="str">
        <f>IF($U9="","",Municipal!$D17)</f>
        <v/>
      </c>
      <c r="R9" s="2" t="str">
        <f>IF($U9="","",VLOOKUP(CONCATENATE(Upload!$K9,Upload!Q9),'Account Codes'!$D:$O,12,FALSE))</f>
        <v/>
      </c>
      <c r="S9" s="2" t="str">
        <f>IF($U9="","",Municipal!$E17)</f>
        <v/>
      </c>
      <c r="T9" s="2" t="str">
        <f>IF($U9="","",VLOOKUP(CONCATENATE(Upload!$K9,Upload!S9),'Account Codes'!$A:$S,18,FALSE))</f>
        <v/>
      </c>
      <c r="U9" s="2" t="str">
        <f>IF(Municipal!A17="","",Municipal!$G17)</f>
        <v/>
      </c>
      <c r="V9" s="2" t="str">
        <f>IF($U9="","",VLOOKUP(CONCATENATE(Upload!$K9,S9),'Account Codes'!$A:$S,19,FALSE))</f>
        <v/>
      </c>
      <c r="W9" s="2" t="str">
        <f>IF($U9="","",VLOOKUP(CONCATENATE(Upload!$K9,S9),'Account Codes'!$A:$T,20,FALSE))</f>
        <v/>
      </c>
    </row>
    <row r="10" spans="1:23" x14ac:dyDescent="0.25">
      <c r="A10" s="2">
        <f>IF($U10="","",Municipal!$D$1)</f>
        <v>1010</v>
      </c>
      <c r="B10" s="2" t="str">
        <f>IF($U10="","",Municipal!$G$1)</f>
        <v>Barrington</v>
      </c>
      <c r="C10" s="2">
        <f>IF($U10="","",Municipal!$D$3)</f>
        <v>2</v>
      </c>
      <c r="D10" s="2" t="str">
        <f>IF($U10="","",Municipal!$G$3)</f>
        <v>Budget to Actual 1</v>
      </c>
      <c r="E10" s="2">
        <f>IF($U10="","",Municipal!$G$2)</f>
        <v>2023</v>
      </c>
      <c r="F10" s="2" t="str">
        <f t="shared" si="0"/>
        <v>Fiscal Year of Report</v>
      </c>
      <c r="G10" s="2">
        <f>IF($U10="","",Municipal!$G$6)</f>
        <v>8</v>
      </c>
      <c r="H10" s="2" t="str">
        <f>IF($U10="","",VLOOKUP(Upload!G10,'Other Codes'!$G$2:$H$10,2,FALSE))</f>
        <v>Projected</v>
      </c>
      <c r="I10" s="2">
        <f>IF($U10="","",Municipal!$G$7)</f>
        <v>1</v>
      </c>
      <c r="J10" s="2" t="str">
        <f>IF($U10="","",VLOOKUP(Upload!I10,'Other Codes'!$J$2:$K$8,2,FALSE))</f>
        <v>Municipal General Fund</v>
      </c>
      <c r="K10" s="2">
        <f>IF($U10="","",Municipal!$A18)</f>
        <v>5</v>
      </c>
      <c r="L10" s="2" t="str">
        <f>IF($U10="","",VLOOKUP(K10,'Account Codes'!$E:$F,2,FALSE))</f>
        <v xml:space="preserve">Fund Balance </v>
      </c>
      <c r="M10" s="2">
        <f>IF($U10="","",Municipal!$B18)</f>
        <v>50</v>
      </c>
      <c r="N10" s="2" t="str">
        <f>IF($U10="","",VLOOKUP(CONCATENATE(Upload!$K10,Upload!M10),'Account Codes'!$B:$I,8,FALSE))</f>
        <v>Fund Balance</v>
      </c>
      <c r="O10" s="2">
        <f>IF($U10="","",Municipal!$C18)</f>
        <v>20</v>
      </c>
      <c r="P10" s="2" t="str">
        <f>IF($U10="","",VLOOKUP(CONCATENATE(Upload!$K10,Upload!O10),'Account Codes'!$C:$L,10,FALSE))</f>
        <v>Appropriated Fund Balance</v>
      </c>
      <c r="Q10" s="2">
        <f>IF($U10="","",Municipal!$D18)</f>
        <v>20</v>
      </c>
      <c r="R10" s="2" t="str">
        <f>IF($U10="","",VLOOKUP(CONCATENATE(Upload!$K10,Upload!Q10),'Account Codes'!$D:$O,12,FALSE))</f>
        <v>Appropriation from Fund Balance</v>
      </c>
      <c r="S10" s="2">
        <f>IF($U10="","",Municipal!$E18)</f>
        <v>200</v>
      </c>
      <c r="T10" s="2" t="str">
        <f>IF($U10="","",VLOOKUP(CONCATENATE(Upload!$K10,Upload!S10),'Account Codes'!$A:$S,18,FALSE))</f>
        <v>Appropriation from Fund Balance</v>
      </c>
      <c r="U10" s="2">
        <f>IF(Municipal!A18="","",Municipal!$G18)</f>
        <v>0</v>
      </c>
      <c r="V10" s="2" t="str">
        <f>IF($U10="","",VLOOKUP(CONCATENATE(Upload!$K10,S10),'Account Codes'!$A:$S,19,FALSE))</f>
        <v>Budgeted Appropriation from Fund Balance to be used in current fiscal year</v>
      </c>
      <c r="W10" s="2" t="str">
        <f>IF($U10="","",VLOOKUP(CONCATENATE(Upload!$K10,S10),'Account Codes'!$A:$T,20,FALSE))</f>
        <v>(Budget Only 41250, 43250, 44250 )</v>
      </c>
    </row>
    <row r="11" spans="1:23" x14ac:dyDescent="0.25">
      <c r="A11" s="2">
        <f>IF($U11="","",Municipal!$D$1)</f>
        <v>1010</v>
      </c>
      <c r="B11" s="2" t="str">
        <f>IF($U11="","",Municipal!$G$1)</f>
        <v>Barrington</v>
      </c>
      <c r="C11" s="2">
        <f>IF($U11="","",Municipal!$D$3)</f>
        <v>2</v>
      </c>
      <c r="D11" s="2" t="str">
        <f>IF($U11="","",Municipal!$G$3)</f>
        <v>Budget to Actual 1</v>
      </c>
      <c r="E11" s="2">
        <f>IF($U11="","",Municipal!$G$2)</f>
        <v>2023</v>
      </c>
      <c r="F11" s="2" t="str">
        <f t="shared" si="0"/>
        <v>Fiscal Year of Report</v>
      </c>
      <c r="G11" s="2">
        <f>IF($U11="","",Municipal!$G$6)</f>
        <v>8</v>
      </c>
      <c r="H11" s="2" t="str">
        <f>IF($U11="","",VLOOKUP(Upload!G11,'Other Codes'!$G$2:$H$10,2,FALSE))</f>
        <v>Projected</v>
      </c>
      <c r="I11" s="2">
        <f>IF($U11="","",Municipal!$G$7)</f>
        <v>1</v>
      </c>
      <c r="J11" s="2" t="str">
        <f>IF($U11="","",VLOOKUP(Upload!I11,'Other Codes'!$J$2:$K$8,2,FALSE))</f>
        <v>Municipal General Fund</v>
      </c>
      <c r="K11" s="2">
        <f>IF($U11="","",Municipal!$A19)</f>
        <v>5</v>
      </c>
      <c r="L11" s="2" t="str">
        <f>IF($U11="","",VLOOKUP(K11,'Account Codes'!$E:$F,2,FALSE))</f>
        <v xml:space="preserve">Fund Balance </v>
      </c>
      <c r="M11" s="2">
        <f>IF($U11="","",Municipal!$B19)</f>
        <v>50</v>
      </c>
      <c r="N11" s="2" t="str">
        <f>IF($U11="","",VLOOKUP(CONCATENATE(Upload!$K11,Upload!M11),'Account Codes'!$B:$I,8,FALSE))</f>
        <v>Fund Balance</v>
      </c>
      <c r="O11" s="2">
        <f>IF($U11="","",Municipal!$C19)</f>
        <v>20</v>
      </c>
      <c r="P11" s="2" t="str">
        <f>IF($U11="","",VLOOKUP(CONCATENATE(Upload!$K11,Upload!O11),'Account Codes'!$C:$L,10,FALSE))</f>
        <v>Appropriated Fund Balance</v>
      </c>
      <c r="Q11" s="2">
        <f>IF($U11="","",Municipal!$D19)</f>
        <v>25</v>
      </c>
      <c r="R11" s="2" t="str">
        <f>IF($U11="","",VLOOKUP(CONCATENATE(Upload!$K11,Upload!Q11),'Account Codes'!$D:$O,12,FALSE))</f>
        <v>Appropriation to Fund Balance</v>
      </c>
      <c r="S11" s="2">
        <f>IF($U11="","",Municipal!$E19)</f>
        <v>250</v>
      </c>
      <c r="T11" s="2" t="str">
        <f>IF($U11="","",VLOOKUP(CONCATENATE(Upload!$K11,Upload!S11),'Account Codes'!$A:$S,18,FALSE))</f>
        <v>Appropriation to Fund Balance</v>
      </c>
      <c r="U11" s="2">
        <f>IF(Municipal!A19="","",Municipal!$G19)</f>
        <v>0</v>
      </c>
      <c r="V11" s="2" t="str">
        <f>IF($U11="","",VLOOKUP(CONCATENATE(Upload!$K11,S11),'Account Codes'!$A:$S,19,FALSE))</f>
        <v>Budgeted Appropriation to Fund Balance to be reserved for future use in current fiscal year</v>
      </c>
      <c r="W11" s="2" t="str">
        <f>IF($U11="","",VLOOKUP(CONCATENATE(Upload!$K11,S11),'Account Codes'!$A:$T,20,FALSE))</f>
        <v>(Budget Only, N/A, no school UCOA code listed)</v>
      </c>
    </row>
    <row r="12" spans="1:23" x14ac:dyDescent="0.25">
      <c r="A12" s="2" t="str">
        <f>IF($U12="","",Municipal!$D$1)</f>
        <v/>
      </c>
      <c r="B12" s="2" t="str">
        <f>IF($U12="","",Municipal!$G$1)</f>
        <v/>
      </c>
      <c r="C12" s="2" t="str">
        <f>IF($U12="","",Municipal!$D$3)</f>
        <v/>
      </c>
      <c r="D12" s="2" t="str">
        <f>IF($U12="","",Municipal!$G$3)</f>
        <v/>
      </c>
      <c r="E12" s="2" t="str">
        <f>IF($U12="","",Municipal!$G$2)</f>
        <v/>
      </c>
      <c r="F12" s="2" t="str">
        <f t="shared" si="0"/>
        <v/>
      </c>
      <c r="G12" s="2" t="str">
        <f>IF($U12="","",Municipal!$G$6)</f>
        <v/>
      </c>
      <c r="H12" s="2" t="str">
        <f>IF($U12="","",VLOOKUP(Upload!G12,'Other Codes'!$G$2:$H$10,2,FALSE))</f>
        <v/>
      </c>
      <c r="I12" s="2" t="str">
        <f>IF($U12="","",Municipal!$G$7)</f>
        <v/>
      </c>
      <c r="J12" s="2" t="str">
        <f>IF($U12="","",VLOOKUP(Upload!I12,'Other Codes'!$J$2:$K$8,2,FALSE))</f>
        <v/>
      </c>
      <c r="K12" s="2" t="str">
        <f>IF($U12="","",Municipal!$A20)</f>
        <v/>
      </c>
      <c r="L12" s="2" t="str">
        <f>IF($U12="","",VLOOKUP(K12,'Account Codes'!$E:$F,2,FALSE))</f>
        <v/>
      </c>
      <c r="M12" s="2" t="str">
        <f>IF($U12="","",Municipal!$B20)</f>
        <v/>
      </c>
      <c r="N12" s="2" t="str">
        <f>IF($U12="","",VLOOKUP(CONCATENATE(Upload!$K12,Upload!M12),'Account Codes'!$B:$I,8,FALSE))</f>
        <v/>
      </c>
      <c r="O12" s="2" t="str">
        <f>IF($U12="","",Municipal!$C20)</f>
        <v/>
      </c>
      <c r="P12" s="2" t="str">
        <f>IF($U12="","",VLOOKUP(CONCATENATE(Upload!$K12,Upload!O12),'Account Codes'!$C:$L,10,FALSE))</f>
        <v/>
      </c>
      <c r="Q12" s="2" t="str">
        <f>IF($U12="","",Municipal!$D20)</f>
        <v/>
      </c>
      <c r="R12" s="2" t="str">
        <f>IF($U12="","",VLOOKUP(CONCATENATE(Upload!$K12,Upload!Q12),'Account Codes'!$D:$O,12,FALSE))</f>
        <v/>
      </c>
      <c r="S12" s="2" t="str">
        <f>IF($U12="","",Municipal!$E20)</f>
        <v/>
      </c>
      <c r="T12" s="2" t="str">
        <f>IF($U12="","",VLOOKUP(CONCATENATE(Upload!$K12,Upload!S12),'Account Codes'!$A:$S,18,FALSE))</f>
        <v/>
      </c>
      <c r="U12" s="2" t="str">
        <f>IF(Municipal!A20="","",Municipal!$G20)</f>
        <v/>
      </c>
      <c r="V12" s="2" t="str">
        <f>IF($U12="","",VLOOKUP(CONCATENATE(Upload!$K12,S12),'Account Codes'!$A:$S,19,FALSE))</f>
        <v/>
      </c>
      <c r="W12" s="2" t="str">
        <f>IF($U12="","",VLOOKUP(CONCATENATE(Upload!$K12,S12),'Account Codes'!$A:$T,20,FALSE))</f>
        <v/>
      </c>
    </row>
    <row r="13" spans="1:23" x14ac:dyDescent="0.25">
      <c r="A13" s="2">
        <f>IF($U13="","",Municipal!$D$1)</f>
        <v>1010</v>
      </c>
      <c r="B13" s="2" t="str">
        <f>IF($U13="","",Municipal!$G$1)</f>
        <v>Barrington</v>
      </c>
      <c r="C13" s="2">
        <f>IF($U13="","",Municipal!$D$3)</f>
        <v>2</v>
      </c>
      <c r="D13" s="2" t="str">
        <f>IF($U13="","",Municipal!$G$3)</f>
        <v>Budget to Actual 1</v>
      </c>
      <c r="E13" s="2">
        <f>IF($U13="","",Municipal!$G$2)</f>
        <v>2023</v>
      </c>
      <c r="F13" s="2" t="str">
        <f t="shared" si="0"/>
        <v>Fiscal Year of Report</v>
      </c>
      <c r="G13" s="2">
        <f>IF($U13="","",Municipal!$G$6)</f>
        <v>8</v>
      </c>
      <c r="H13" s="2" t="str">
        <f>IF($U13="","",VLOOKUP(Upload!G13,'Other Codes'!$G$2:$H$10,2,FALSE))</f>
        <v>Projected</v>
      </c>
      <c r="I13" s="2">
        <f>IF($U13="","",Municipal!$G$7)</f>
        <v>1</v>
      </c>
      <c r="J13" s="2" t="str">
        <f>IF($U13="","",VLOOKUP(Upload!I13,'Other Codes'!$J$2:$K$8,2,FALSE))</f>
        <v>Municipal General Fund</v>
      </c>
      <c r="K13" s="2">
        <f>IF($U13="","",Municipal!$A21)</f>
        <v>5</v>
      </c>
      <c r="L13" s="2" t="str">
        <f>IF($U13="","",VLOOKUP(K13,'Account Codes'!$E:$F,2,FALSE))</f>
        <v xml:space="preserve">Fund Balance </v>
      </c>
      <c r="M13" s="2">
        <f>IF($U13="","",Municipal!$B21)</f>
        <v>50</v>
      </c>
      <c r="N13" s="2" t="str">
        <f>IF($U13="","",VLOOKUP(CONCATENATE(Upload!$K13,Upload!M13),'Account Codes'!$B:$I,8,FALSE))</f>
        <v>Fund Balance</v>
      </c>
      <c r="O13" s="2">
        <f>IF($U13="","",Municipal!$C21)</f>
        <v>30</v>
      </c>
      <c r="P13" s="2" t="str">
        <f>IF($U13="","",VLOOKUP(CONCATENATE(Upload!$K13,Upload!O13),'Account Codes'!$C:$L,10,FALSE))</f>
        <v>Net Change</v>
      </c>
      <c r="Q13" s="2">
        <f>IF($U13="","",Municipal!$D21)</f>
        <v>30</v>
      </c>
      <c r="R13" s="2" t="str">
        <f>IF($U13="","",VLOOKUP(CONCATENATE(Upload!$K13,Upload!Q13),'Account Codes'!$D:$O,12,FALSE))</f>
        <v>Net Change</v>
      </c>
      <c r="S13" s="2">
        <f>IF($U13="","",Municipal!$E21)</f>
        <v>310</v>
      </c>
      <c r="T13" s="2" t="str">
        <f>IF($U13="","",VLOOKUP(CONCATENATE(Upload!$K13,Upload!S13),'Account Codes'!$A:$S,18,FALSE))</f>
        <v>Unresolved Budget Deficit</v>
      </c>
      <c r="U13" s="2">
        <f>IF(Municipal!A21="","",Municipal!$G21)</f>
        <v>0</v>
      </c>
      <c r="V13" s="2" t="str">
        <f>IF($U13="","",VLOOKUP(CONCATENATE(Upload!$K13,S13),'Account Codes'!$A:$S,19,FALSE))</f>
        <v>Net change in fund balance or net position that is not offset by an equal or greater amount of appropriation of fund balance</v>
      </c>
      <c r="W13" s="2" t="str">
        <f>IF($U13="","",VLOOKUP(CONCATENATE(Upload!$K13,S13),'Account Codes'!$A:$T,20,FALSE))</f>
        <v/>
      </c>
    </row>
    <row r="14" spans="1:23" x14ac:dyDescent="0.25">
      <c r="A14" s="2" t="str">
        <f>IF($U14="","",Municipal!$D$1)</f>
        <v/>
      </c>
      <c r="B14" s="2" t="str">
        <f>IF($U14="","",Municipal!$G$1)</f>
        <v/>
      </c>
      <c r="C14" s="2" t="str">
        <f>IF($U14="","",Municipal!$D$3)</f>
        <v/>
      </c>
      <c r="D14" s="2" t="str">
        <f>IF($U14="","",Municipal!$G$3)</f>
        <v/>
      </c>
      <c r="E14" s="2" t="str">
        <f>IF($U14="","",Municipal!$G$2)</f>
        <v/>
      </c>
      <c r="F14" s="2" t="str">
        <f t="shared" si="0"/>
        <v/>
      </c>
      <c r="G14" s="2" t="str">
        <f>IF($U14="","",Municipal!$G$6)</f>
        <v/>
      </c>
      <c r="H14" s="2" t="str">
        <f>IF($U14="","",VLOOKUP(Upload!G14,'Other Codes'!$G$2:$H$10,2,FALSE))</f>
        <v/>
      </c>
      <c r="I14" s="2" t="str">
        <f>IF($U14="","",Municipal!$G$7)</f>
        <v/>
      </c>
      <c r="J14" s="2" t="str">
        <f>IF($U14="","",VLOOKUP(Upload!I14,'Other Codes'!$J$2:$K$8,2,FALSE))</f>
        <v/>
      </c>
      <c r="K14" s="2" t="str">
        <f>IF($U14="","",Municipal!$A22)</f>
        <v/>
      </c>
      <c r="L14" s="2" t="str">
        <f>IF($U14="","",VLOOKUP(K14,'Account Codes'!$E:$F,2,FALSE))</f>
        <v/>
      </c>
      <c r="M14" s="2" t="str">
        <f>IF($U14="","",Municipal!$B22)</f>
        <v/>
      </c>
      <c r="N14" s="2" t="str">
        <f>IF($U14="","",VLOOKUP(CONCATENATE(Upload!$K14,Upload!M14),'Account Codes'!$B:$I,8,FALSE))</f>
        <v/>
      </c>
      <c r="O14" s="2" t="str">
        <f>IF($U14="","",Municipal!$C22)</f>
        <v/>
      </c>
      <c r="P14" s="2" t="str">
        <f>IF($U14="","",VLOOKUP(CONCATENATE(Upload!$K14,Upload!O14),'Account Codes'!$C:$L,10,FALSE))</f>
        <v/>
      </c>
      <c r="Q14" s="2" t="str">
        <f>IF($U14="","",Municipal!$D22)</f>
        <v/>
      </c>
      <c r="R14" s="2" t="str">
        <f>IF($U14="","",VLOOKUP(CONCATENATE(Upload!$K14,Upload!Q14),'Account Codes'!$D:$O,12,FALSE))</f>
        <v/>
      </c>
      <c r="S14" s="2" t="str">
        <f>IF($U14="","",Municipal!$E22)</f>
        <v/>
      </c>
      <c r="T14" s="2" t="str">
        <f>IF($U14="","",VLOOKUP(CONCATENATE(Upload!$K14,Upload!S14),'Account Codes'!$A:$S,18,FALSE))</f>
        <v/>
      </c>
      <c r="U14" s="2" t="str">
        <f>IF(Municipal!A22="","",Municipal!$G22)</f>
        <v/>
      </c>
      <c r="V14" s="2" t="str">
        <f>IF($U14="","",VLOOKUP(CONCATENATE(Upload!$K14,S14),'Account Codes'!$A:$S,19,FALSE))</f>
        <v/>
      </c>
      <c r="W14" s="2" t="str">
        <f>IF($U14="","",VLOOKUP(CONCATENATE(Upload!$K14,S14),'Account Codes'!$A:$T,20,FALSE))</f>
        <v/>
      </c>
    </row>
    <row r="15" spans="1:23" x14ac:dyDescent="0.25">
      <c r="A15" s="2" t="str">
        <f>IF($U15="","",Municipal!$D$1)</f>
        <v/>
      </c>
      <c r="B15" s="2" t="str">
        <f>IF($U15="","",Municipal!$G$1)</f>
        <v/>
      </c>
      <c r="C15" s="2" t="str">
        <f>IF($U15="","",Municipal!$D$3)</f>
        <v/>
      </c>
      <c r="D15" s="2" t="str">
        <f>IF($U15="","",Municipal!$G$3)</f>
        <v/>
      </c>
      <c r="E15" s="2" t="str">
        <f>IF($U15="","",Municipal!$G$2)</f>
        <v/>
      </c>
      <c r="F15" s="2" t="str">
        <f t="shared" si="0"/>
        <v/>
      </c>
      <c r="G15" s="2" t="str">
        <f>IF($U15="","",Municipal!$G$6)</f>
        <v/>
      </c>
      <c r="H15" s="2" t="str">
        <f>IF($U15="","",VLOOKUP(Upload!G15,'Other Codes'!$G$2:$H$10,2,FALSE))</f>
        <v/>
      </c>
      <c r="I15" s="2" t="str">
        <f>IF($U15="","",Municipal!$G$7)</f>
        <v/>
      </c>
      <c r="J15" s="2" t="str">
        <f>IF($U15="","",VLOOKUP(Upload!I15,'Other Codes'!$J$2:$K$8,2,FALSE))</f>
        <v/>
      </c>
      <c r="K15" s="2" t="str">
        <f>IF($U15="","",Municipal!$A23)</f>
        <v/>
      </c>
      <c r="L15" s="2" t="str">
        <f>IF($U15="","",VLOOKUP(K15,'Account Codes'!$E:$F,2,FALSE))</f>
        <v/>
      </c>
      <c r="M15" s="2" t="str">
        <f>IF($U15="","",Municipal!$B23)</f>
        <v/>
      </c>
      <c r="N15" s="2" t="str">
        <f>IF($U15="","",VLOOKUP(CONCATENATE(Upload!$K15,Upload!M15),'Account Codes'!$B:$I,8,FALSE))</f>
        <v/>
      </c>
      <c r="O15" s="2" t="str">
        <f>IF($U15="","",Municipal!$C23)</f>
        <v/>
      </c>
      <c r="P15" s="2" t="str">
        <f>IF($U15="","",VLOOKUP(CONCATENATE(Upload!$K15,Upload!O15),'Account Codes'!$C:$L,10,FALSE))</f>
        <v/>
      </c>
      <c r="Q15" s="2" t="str">
        <f>IF($U15="","",Municipal!$D23)</f>
        <v/>
      </c>
      <c r="R15" s="2" t="str">
        <f>IF($U15="","",VLOOKUP(CONCATENATE(Upload!$K15,Upload!Q15),'Account Codes'!$D:$O,12,FALSE))</f>
        <v/>
      </c>
      <c r="S15" s="2" t="str">
        <f>IF($U15="","",Municipal!$E23)</f>
        <v/>
      </c>
      <c r="T15" s="2" t="str">
        <f>IF($U15="","",VLOOKUP(CONCATENATE(Upload!$K15,Upload!S15),'Account Codes'!$A:$S,18,FALSE))</f>
        <v/>
      </c>
      <c r="U15" s="2" t="str">
        <f>IF(Municipal!A23="","",Municipal!$G23)</f>
        <v/>
      </c>
      <c r="V15" s="2" t="str">
        <f>IF($U15="","",VLOOKUP(CONCATENATE(Upload!$K15,S15),'Account Codes'!$A:$S,19,FALSE))</f>
        <v/>
      </c>
      <c r="W15" s="2" t="str">
        <f>IF($U15="","",VLOOKUP(CONCATENATE(Upload!$K15,S15),'Account Codes'!$A:$T,20,FALSE))</f>
        <v/>
      </c>
    </row>
    <row r="16" spans="1:23" x14ac:dyDescent="0.25">
      <c r="A16" s="6">
        <f>IF($U16="","",Municipal!$D$1)</f>
        <v>1010</v>
      </c>
      <c r="B16" s="6" t="str">
        <f>IF($U16="","",Municipal!$G$1)</f>
        <v>Barrington</v>
      </c>
      <c r="C16" s="6">
        <f>IF($U16="","",Municipal!$D$3)</f>
        <v>2</v>
      </c>
      <c r="D16" s="6" t="str">
        <f>IF($U16="","",Municipal!$G$3)</f>
        <v>Budget to Actual 1</v>
      </c>
      <c r="E16" s="6">
        <f>IF($U16="","",Municipal!$G$2)</f>
        <v>2023</v>
      </c>
      <c r="F16" s="6" t="str">
        <f>IF($U16="","","Fiscal Year of Report")</f>
        <v>Fiscal Year of Report</v>
      </c>
      <c r="G16" s="6">
        <f>IF($U16="","",Municipal!$G$6)</f>
        <v>8</v>
      </c>
      <c r="H16" s="6" t="str">
        <f>IF($U16="","",VLOOKUP(Upload!G16,'Other Codes'!$G$2:$H$10,2,FALSE))</f>
        <v>Projected</v>
      </c>
      <c r="I16" s="6">
        <f>IF($U16="","",Municipal!$H$7)</f>
        <v>2</v>
      </c>
      <c r="J16" s="6" t="str">
        <f>IF($U16="","",VLOOKUP(Upload!I16,'Other Codes'!$J$2:$K$8,2,FALSE))</f>
        <v>Other GASB54 Funds,Allocations, and Adjs.</v>
      </c>
      <c r="K16" s="6">
        <f>IF($U16="","",Municipal!$A10)</f>
        <v>1</v>
      </c>
      <c r="L16" s="6" t="str">
        <f>IF($U16="","",VLOOKUP(K16,'Account Codes'!$E:$F,2,FALSE))</f>
        <v>Revenue</v>
      </c>
      <c r="M16" s="6">
        <f>IF($U16="","",Municipal!$B10)</f>
        <v>99</v>
      </c>
      <c r="N16" s="6" t="str">
        <f>IF($U16="","",VLOOKUP(CONCATENATE(Upload!$K16,Upload!M16),'Account Codes'!$B:$I,8,FALSE))</f>
        <v>Total Revenue</v>
      </c>
      <c r="O16" s="6">
        <f>IF($U16="","",Municipal!$C10)</f>
        <v>99</v>
      </c>
      <c r="P16" s="6" t="str">
        <f>IF($U16="","",VLOOKUP(CONCATENATE(Upload!$K16,Upload!O16),'Account Codes'!$C:$L,10,FALSE))</f>
        <v>Total Revenue</v>
      </c>
      <c r="Q16" s="6">
        <f>IF($U16="","",Municipal!$D10)</f>
        <v>99</v>
      </c>
      <c r="R16" s="6" t="str">
        <f>IF($U16="","",VLOOKUP(CONCATENATE(Upload!$K16,Upload!Q16),'Account Codes'!$D:$O,12,FALSE))</f>
        <v>Total Revenue</v>
      </c>
      <c r="S16" s="6">
        <f>IF($U16="","",Municipal!$E10)</f>
        <v>999</v>
      </c>
      <c r="T16" s="6" t="str">
        <f>IF($U16="","",VLOOKUP(CONCATENATE(Upload!$K16,Upload!S16),'Account Codes'!$A:$S,18,FALSE))</f>
        <v>Total Revenue</v>
      </c>
      <c r="U16" s="6">
        <f>IF(Municipal!A10="","",Municipal!$H10)</f>
        <v>0</v>
      </c>
      <c r="V16" s="6" t="str">
        <f>IF($U16="","",VLOOKUP(CONCATENATE(Upload!$K16,S16),'Account Codes'!$A:$S,19,FALSE))</f>
        <v xml:space="preserve">This item is used for the subtotal of revenue in each class breakout and the total revenue. </v>
      </c>
      <c r="W16" s="6" t="str">
        <f>IF($U16="","",VLOOKUP(CONCATENATE(Upload!$K16,S16),'Account Codes'!$A:$T,20,FALSE))</f>
        <v>N/A, no school UCOA code listed</v>
      </c>
    </row>
    <row r="17" spans="1:23" x14ac:dyDescent="0.25">
      <c r="A17" s="6">
        <f>IF($U17="","",Municipal!$D$1)</f>
        <v>1010</v>
      </c>
      <c r="B17" s="6" t="str">
        <f>IF($U17="","",Municipal!$G$1)</f>
        <v>Barrington</v>
      </c>
      <c r="C17" s="6">
        <f>IF($U17="","",Municipal!$D$3)</f>
        <v>2</v>
      </c>
      <c r="D17" s="6" t="str">
        <f>IF($U17="","",Municipal!$G$3)</f>
        <v>Budget to Actual 1</v>
      </c>
      <c r="E17" s="6">
        <f>IF($U17="","",Municipal!$G$2)</f>
        <v>2023</v>
      </c>
      <c r="F17" s="6" t="str">
        <f t="shared" ref="F17:F29" si="1">IF($U17="","","Fiscal Year of Report")</f>
        <v>Fiscal Year of Report</v>
      </c>
      <c r="G17" s="6">
        <f>IF($U17="","",Municipal!$G$6)</f>
        <v>8</v>
      </c>
      <c r="H17" s="6" t="str">
        <f>IF($U17="","",VLOOKUP(Upload!G17,'Other Codes'!$G$2:$H$10,2,FALSE))</f>
        <v>Projected</v>
      </c>
      <c r="I17" s="6">
        <f>IF($U17="","",Municipal!$H$7)</f>
        <v>2</v>
      </c>
      <c r="J17" s="6" t="str">
        <f>IF($U17="","",VLOOKUP(Upload!I17,'Other Codes'!$J$2:$K$8,2,FALSE))</f>
        <v>Other GASB54 Funds,Allocations, and Adjs.</v>
      </c>
      <c r="K17" s="6">
        <f>IF($U17="","",Municipal!$A11)</f>
        <v>7</v>
      </c>
      <c r="L17" s="6" t="str">
        <f>IF($U17="","",VLOOKUP(K17,'Account Codes'!$E:$F,2,FALSE))</f>
        <v xml:space="preserve">Financing Sources </v>
      </c>
      <c r="M17" s="6">
        <f>IF($U17="","",Municipal!$B11)</f>
        <v>99</v>
      </c>
      <c r="N17" s="6" t="str">
        <f>IF($U17="","",VLOOKUP(CONCATENATE(Upload!$K17,Upload!M17),'Account Codes'!$B:$I,8,FALSE))</f>
        <v>Financing Sources: Total</v>
      </c>
      <c r="O17" s="6">
        <f>IF($U17="","",Municipal!$C11)</f>
        <v>99</v>
      </c>
      <c r="P17" s="6" t="str">
        <f>IF($U17="","",VLOOKUP(CONCATENATE(Upload!$K17,Upload!O17),'Account Codes'!$C:$L,10,FALSE))</f>
        <v>Financing Sources: Total</v>
      </c>
      <c r="Q17" s="6">
        <f>IF($U17="","",Municipal!$D11)</f>
        <v>99</v>
      </c>
      <c r="R17" s="6" t="str">
        <f>IF($U17="","",VLOOKUP(CONCATENATE(Upload!$K17,Upload!Q17),'Account Codes'!$D:$O,12,FALSE))</f>
        <v>Financing Sources: Total</v>
      </c>
      <c r="S17" s="6">
        <f>IF($U17="","",Municipal!$E11)</f>
        <v>999</v>
      </c>
      <c r="T17" s="6" t="str">
        <f>IF($U17="","",VLOOKUP(CONCATENATE(Upload!$K17,Upload!S17),'Account Codes'!$A:$S,18,FALSE))</f>
        <v>Financing Sources: Total</v>
      </c>
      <c r="U17" s="6">
        <f>IF(Municipal!A11="","",Municipal!$H11)</f>
        <v>0</v>
      </c>
      <c r="V17" s="6" t="str">
        <f>IF($U17="","",VLOOKUP(CONCATENATE(Upload!$K17,S17),'Account Codes'!$A:$S,19,FALSE))</f>
        <v>Total of all financing sources</v>
      </c>
      <c r="W17" s="6" t="str">
        <f>IF($U17="","",VLOOKUP(CONCATENATE(Upload!$K17,S17),'Account Codes'!$A:$T,20,FALSE))</f>
        <v/>
      </c>
    </row>
    <row r="18" spans="1:23" x14ac:dyDescent="0.25">
      <c r="A18" s="6" t="str">
        <f>IF($U18="","",Municipal!$D$1)</f>
        <v/>
      </c>
      <c r="B18" s="6" t="str">
        <f>IF($U18="","",Municipal!$G$1)</f>
        <v/>
      </c>
      <c r="C18" s="6" t="str">
        <f>IF($U18="","",Municipal!$D$3)</f>
        <v/>
      </c>
      <c r="D18" s="6" t="str">
        <f>IF($U18="","",Municipal!$G$3)</f>
        <v/>
      </c>
      <c r="E18" s="6" t="str">
        <f>IF($U18="","",Municipal!$G$2)</f>
        <v/>
      </c>
      <c r="F18" s="6" t="str">
        <f t="shared" si="1"/>
        <v/>
      </c>
      <c r="G18" s="6" t="str">
        <f>IF($U18="","",Municipal!$G$6)</f>
        <v/>
      </c>
      <c r="H18" s="6" t="str">
        <f>IF($U18="","",VLOOKUP(Upload!G18,'Other Codes'!$G$2:$H$10,2,FALSE))</f>
        <v/>
      </c>
      <c r="I18" s="6" t="str">
        <f>IF($U18="","",Municipal!$H$7)</f>
        <v/>
      </c>
      <c r="J18" s="6" t="str">
        <f>IF($U18="","",VLOOKUP(Upload!I18,'Other Codes'!$J$2:$K$8,2,FALSE))</f>
        <v/>
      </c>
      <c r="K18" s="6" t="str">
        <f>IF($U18="","",Municipal!$A12)</f>
        <v/>
      </c>
      <c r="L18" s="6" t="str">
        <f>IF($U18="","",VLOOKUP(K18,'Account Codes'!$E:$F,2,FALSE))</f>
        <v/>
      </c>
      <c r="M18" s="6" t="str">
        <f>IF($U18="","",Municipal!$B12)</f>
        <v/>
      </c>
      <c r="N18" s="6" t="str">
        <f>IF($U18="","",VLOOKUP(CONCATENATE(Upload!$K18,Upload!M18),'Account Codes'!$B:$I,8,FALSE))</f>
        <v/>
      </c>
      <c r="O18" s="6" t="str">
        <f>IF($U18="","",Municipal!$C12)</f>
        <v/>
      </c>
      <c r="P18" s="6" t="str">
        <f>IF($U18="","",VLOOKUP(CONCATENATE(Upload!$K18,Upload!O18),'Account Codes'!$C:$L,10,FALSE))</f>
        <v/>
      </c>
      <c r="Q18" s="6" t="str">
        <f>IF($U18="","",Municipal!$D12)</f>
        <v/>
      </c>
      <c r="R18" s="6" t="str">
        <f>IF($U18="","",VLOOKUP(CONCATENATE(Upload!$K18,Upload!Q18),'Account Codes'!$D:$O,12,FALSE))</f>
        <v/>
      </c>
      <c r="S18" s="6" t="str">
        <f>IF($U18="","",Municipal!$E12)</f>
        <v/>
      </c>
      <c r="T18" s="6" t="str">
        <f>IF($U18="","",VLOOKUP(CONCATENATE(Upload!$K18,Upload!S18),'Account Codes'!$A:$S,18,FALSE))</f>
        <v/>
      </c>
      <c r="U18" s="6" t="str">
        <f>IF(Municipal!A12="","",Municipal!$H12)</f>
        <v/>
      </c>
      <c r="V18" s="6" t="str">
        <f>IF($U18="","",VLOOKUP(CONCATENATE(Upload!$K18,S18),'Account Codes'!$A:$S,19,FALSE))</f>
        <v/>
      </c>
      <c r="W18" s="6" t="str">
        <f>IF($U18="","",VLOOKUP(CONCATENATE(Upload!$K18,S18),'Account Codes'!$A:$T,20,FALSE))</f>
        <v/>
      </c>
    </row>
    <row r="19" spans="1:23" x14ac:dyDescent="0.25">
      <c r="A19" s="6">
        <f>IF($U19="","",Municipal!$D$1)</f>
        <v>1010</v>
      </c>
      <c r="B19" s="6" t="str">
        <f>IF($U19="","",Municipal!$G$1)</f>
        <v>Barrington</v>
      </c>
      <c r="C19" s="6">
        <f>IF($U19="","",Municipal!$D$3)</f>
        <v>2</v>
      </c>
      <c r="D19" s="6" t="str">
        <f>IF($U19="","",Municipal!$G$3)</f>
        <v>Budget to Actual 1</v>
      </c>
      <c r="E19" s="6">
        <f>IF($U19="","",Municipal!$G$2)</f>
        <v>2023</v>
      </c>
      <c r="F19" s="6" t="str">
        <f t="shared" si="1"/>
        <v>Fiscal Year of Report</v>
      </c>
      <c r="G19" s="6">
        <f>IF($U19="","",Municipal!$G$6)</f>
        <v>8</v>
      </c>
      <c r="H19" s="6" t="str">
        <f>IF($U19="","",VLOOKUP(Upload!G19,'Other Codes'!$G$2:$H$10,2,FALSE))</f>
        <v>Projected</v>
      </c>
      <c r="I19" s="6">
        <f>IF($U19="","",Municipal!$H$7)</f>
        <v>2</v>
      </c>
      <c r="J19" s="6" t="str">
        <f>IF($U19="","",VLOOKUP(Upload!I19,'Other Codes'!$J$2:$K$8,2,FALSE))</f>
        <v>Other GASB54 Funds,Allocations, and Adjs.</v>
      </c>
      <c r="K19" s="6">
        <f>IF($U19="","",Municipal!$A13)</f>
        <v>2</v>
      </c>
      <c r="L19" s="6" t="str">
        <f>IF($U19="","",VLOOKUP(K19,'Account Codes'!$E:$F,2,FALSE))</f>
        <v>Expenditures</v>
      </c>
      <c r="M19" s="6">
        <f>IF($U19="","",Municipal!$B13)</f>
        <v>99</v>
      </c>
      <c r="N19" s="6" t="str">
        <f>IF($U19="","",VLOOKUP(CONCATENATE(Upload!$K19,Upload!M19),'Account Codes'!$B:$I,8,FALSE))</f>
        <v>Total Expenditures</v>
      </c>
      <c r="O19" s="6">
        <f>IF($U19="","",Municipal!$C13)</f>
        <v>99</v>
      </c>
      <c r="P19" s="6" t="str">
        <f>IF($U19="","",VLOOKUP(CONCATENATE(Upload!$K19,Upload!O19),'Account Codes'!$C:$L,10,FALSE))</f>
        <v>Total Expenditures</v>
      </c>
      <c r="Q19" s="6">
        <f>IF($U19="","",Municipal!$D13)</f>
        <v>99</v>
      </c>
      <c r="R19" s="6" t="str">
        <f>IF($U19="","",VLOOKUP(CONCATENATE(Upload!$K19,Upload!Q19),'Account Codes'!$D:$O,12,FALSE))</f>
        <v>Total Expenditures</v>
      </c>
      <c r="S19" s="6">
        <f>IF($U19="","",Municipal!$E13)</f>
        <v>999</v>
      </c>
      <c r="T19" s="6" t="str">
        <f>IF($U19="","",VLOOKUP(CONCATENATE(Upload!$K19,Upload!S19),'Account Codes'!$A:$S,18,FALSE))</f>
        <v>Total Expenditures</v>
      </c>
      <c r="U19" s="6">
        <f>IF(Municipal!A13="","",Municipal!$H13)</f>
        <v>0</v>
      </c>
      <c r="V19" s="6" t="str">
        <f>IF($U19="","",VLOOKUP(CONCATENATE(Upload!$K19,S19),'Account Codes'!$A:$S,19,FALSE))</f>
        <v xml:space="preserve">This item is used for the subtotal of expenditures in each department and the total expenditures. </v>
      </c>
      <c r="W19" s="6" t="str">
        <f>IF($U19="","",VLOOKUP(CONCATENATE(Upload!$K19,S19),'Account Codes'!$A:$T,20,FALSE))</f>
        <v>N/A, no school UCOA code listed</v>
      </c>
    </row>
    <row r="20" spans="1:23" x14ac:dyDescent="0.25">
      <c r="A20" s="6">
        <f>IF($U20="","",Municipal!$D$1)</f>
        <v>1010</v>
      </c>
      <c r="B20" s="6" t="str">
        <f>IF($U20="","",Municipal!$G$1)</f>
        <v>Barrington</v>
      </c>
      <c r="C20" s="6">
        <f>IF($U20="","",Municipal!$D$3)</f>
        <v>2</v>
      </c>
      <c r="D20" s="6" t="str">
        <f>IF($U20="","",Municipal!$G$3)</f>
        <v>Budget to Actual 1</v>
      </c>
      <c r="E20" s="6">
        <f>IF($U20="","",Municipal!$G$2)</f>
        <v>2023</v>
      </c>
      <c r="F20" s="6" t="str">
        <f t="shared" si="1"/>
        <v>Fiscal Year of Report</v>
      </c>
      <c r="G20" s="6">
        <f>IF($U20="","",Municipal!$G$6)</f>
        <v>8</v>
      </c>
      <c r="H20" s="6" t="str">
        <f>IF($U20="","",VLOOKUP(Upload!G20,'Other Codes'!$G$2:$H$10,2,FALSE))</f>
        <v>Projected</v>
      </c>
      <c r="I20" s="6">
        <f>IF($U20="","",Municipal!$H$7)</f>
        <v>2</v>
      </c>
      <c r="J20" s="6" t="str">
        <f>IF($U20="","",VLOOKUP(Upload!I20,'Other Codes'!$J$2:$K$8,2,FALSE))</f>
        <v>Other GASB54 Funds,Allocations, and Adjs.</v>
      </c>
      <c r="K20" s="6">
        <f>IF($U20="","",Municipal!$A14)</f>
        <v>8</v>
      </c>
      <c r="L20" s="6" t="str">
        <f>IF($U20="","",VLOOKUP(K20,'Account Codes'!$E:$F,2,FALSE))</f>
        <v>Financing Uses</v>
      </c>
      <c r="M20" s="6">
        <f>IF($U20="","",Municipal!$B14)</f>
        <v>99</v>
      </c>
      <c r="N20" s="6" t="str">
        <f>IF($U20="","",VLOOKUP(CONCATENATE(Upload!$K20,Upload!M20),'Account Codes'!$B:$I,8,FALSE))</f>
        <v>Financing Uses: Total</v>
      </c>
      <c r="O20" s="6">
        <f>IF($U20="","",Municipal!$C14)</f>
        <v>99</v>
      </c>
      <c r="P20" s="6" t="str">
        <f>IF($U20="","",VLOOKUP(CONCATENATE(Upload!$K20,Upload!O20),'Account Codes'!$C:$L,10,FALSE))</f>
        <v>Financing Uses: Total</v>
      </c>
      <c r="Q20" s="6">
        <f>IF($U20="","",Municipal!$D14)</f>
        <v>99</v>
      </c>
      <c r="R20" s="6" t="str">
        <f>IF($U20="","",VLOOKUP(CONCATENATE(Upload!$K20,Upload!Q20),'Account Codes'!$D:$O,12,FALSE))</f>
        <v>Financing Uses: Total</v>
      </c>
      <c r="S20" s="6">
        <f>IF($U20="","",Municipal!$E14)</f>
        <v>999</v>
      </c>
      <c r="T20" s="6" t="str">
        <f>IF($U20="","",VLOOKUP(CONCATENATE(Upload!$K20,Upload!S20),'Account Codes'!$A:$S,18,FALSE))</f>
        <v>Financing Uses: Total</v>
      </c>
      <c r="U20" s="6">
        <f>IF(Municipal!A14="","",Municipal!$H14)</f>
        <v>0</v>
      </c>
      <c r="V20" s="6" t="str">
        <f>IF($U20="","",VLOOKUP(CONCATENATE(Upload!$K20,S20),'Account Codes'!$A:$S,19,FALSE))</f>
        <v>Total of all financing uses</v>
      </c>
      <c r="W20" s="6" t="str">
        <f>IF($U20="","",VLOOKUP(CONCATENATE(Upload!$K20,S20),'Account Codes'!$A:$T,20,FALSE))</f>
        <v/>
      </c>
    </row>
    <row r="21" spans="1:23" x14ac:dyDescent="0.25">
      <c r="A21" s="6" t="str">
        <f>IF($U21="","",Municipal!$D$1)</f>
        <v/>
      </c>
      <c r="B21" s="6" t="str">
        <f>IF($U21="","",Municipal!$G$1)</f>
        <v/>
      </c>
      <c r="C21" s="6" t="str">
        <f>IF($U21="","",Municipal!$D$3)</f>
        <v/>
      </c>
      <c r="D21" s="6" t="str">
        <f>IF($U21="","",Municipal!$G$3)</f>
        <v/>
      </c>
      <c r="E21" s="6" t="str">
        <f>IF($U21="","",Municipal!$G$2)</f>
        <v/>
      </c>
      <c r="F21" s="6" t="str">
        <f t="shared" si="1"/>
        <v/>
      </c>
      <c r="G21" s="6" t="str">
        <f>IF($U21="","",Municipal!$G$6)</f>
        <v/>
      </c>
      <c r="H21" s="6" t="str">
        <f>IF($U21="","",VLOOKUP(Upload!G21,'Other Codes'!$G$2:$H$10,2,FALSE))</f>
        <v/>
      </c>
      <c r="I21" s="6" t="str">
        <f>IF($U21="","",Municipal!$H$7)</f>
        <v/>
      </c>
      <c r="J21" s="6" t="str">
        <f>IF($U21="","",VLOOKUP(Upload!I21,'Other Codes'!$J$2:$K$8,2,FALSE))</f>
        <v/>
      </c>
      <c r="K21" s="6" t="str">
        <f>IF($U21="","",Municipal!$A15)</f>
        <v/>
      </c>
      <c r="L21" s="6" t="str">
        <f>IF($U21="","",VLOOKUP(K21,'Account Codes'!$E:$F,2,FALSE))</f>
        <v/>
      </c>
      <c r="M21" s="6" t="str">
        <f>IF($U21="","",Municipal!$B15)</f>
        <v/>
      </c>
      <c r="N21" s="6" t="str">
        <f>IF($U21="","",VLOOKUP(CONCATENATE(Upload!$K21,Upload!M21),'Account Codes'!$B:$I,8,FALSE))</f>
        <v/>
      </c>
      <c r="O21" s="6" t="str">
        <f>IF($U21="","",Municipal!$C15)</f>
        <v/>
      </c>
      <c r="P21" s="6" t="str">
        <f>IF($U21="","",VLOOKUP(CONCATENATE(Upload!$K21,Upload!O21),'Account Codes'!$C:$L,10,FALSE))</f>
        <v/>
      </c>
      <c r="Q21" s="6" t="str">
        <f>IF($U21="","",Municipal!$D15)</f>
        <v/>
      </c>
      <c r="R21" s="6" t="str">
        <f>IF($U21="","",VLOOKUP(CONCATENATE(Upload!$K21,Upload!Q21),'Account Codes'!$D:$O,12,FALSE))</f>
        <v/>
      </c>
      <c r="S21" s="6" t="str">
        <f>IF($U21="","",Municipal!$E15)</f>
        <v/>
      </c>
      <c r="T21" s="6" t="str">
        <f>IF($U21="","",VLOOKUP(CONCATENATE(Upload!$K21,Upload!S21),'Account Codes'!$A:$S,18,FALSE))</f>
        <v/>
      </c>
      <c r="U21" s="6" t="str">
        <f>IF(Municipal!A15="","",Municipal!$H15)</f>
        <v/>
      </c>
      <c r="V21" s="6" t="str">
        <f>IF($U21="","",VLOOKUP(CONCATENATE(Upload!$K21,S21),'Account Codes'!$A:$S,19,FALSE))</f>
        <v/>
      </c>
      <c r="W21" s="6" t="str">
        <f>IF($U21="","",VLOOKUP(CONCATENATE(Upload!$K21,S21),'Account Codes'!$A:$T,20,FALSE))</f>
        <v/>
      </c>
    </row>
    <row r="22" spans="1:23" x14ac:dyDescent="0.25">
      <c r="A22" s="6">
        <f>IF($U22="","",Municipal!$D$1)</f>
        <v>1010</v>
      </c>
      <c r="B22" s="6" t="str">
        <f>IF($U22="","",Municipal!$G$1)</f>
        <v>Barrington</v>
      </c>
      <c r="C22" s="6">
        <f>IF($U22="","",Municipal!$D$3)</f>
        <v>2</v>
      </c>
      <c r="D22" s="6" t="str">
        <f>IF($U22="","",Municipal!$G$3)</f>
        <v>Budget to Actual 1</v>
      </c>
      <c r="E22" s="6">
        <f>IF($U22="","",Municipal!$G$2)</f>
        <v>2023</v>
      </c>
      <c r="F22" s="6" t="str">
        <f t="shared" si="1"/>
        <v>Fiscal Year of Report</v>
      </c>
      <c r="G22" s="6">
        <f>IF($U22="","",Municipal!$G$6)</f>
        <v>8</v>
      </c>
      <c r="H22" s="6" t="str">
        <f>IF($U22="","",VLOOKUP(Upload!G22,'Other Codes'!$G$2:$H$10,2,FALSE))</f>
        <v>Projected</v>
      </c>
      <c r="I22" s="6">
        <f>IF($U22="","",Municipal!$H$7)</f>
        <v>2</v>
      </c>
      <c r="J22" s="6" t="str">
        <f>IF($U22="","",VLOOKUP(Upload!I22,'Other Codes'!$J$2:$K$8,2,FALSE))</f>
        <v>Other GASB54 Funds,Allocations, and Adjs.</v>
      </c>
      <c r="K22" s="6">
        <f>IF($U22="","",Municipal!$A16)</f>
        <v>5</v>
      </c>
      <c r="L22" s="6" t="str">
        <f>IF($U22="","",VLOOKUP(K22,'Account Codes'!$E:$F,2,FALSE))</f>
        <v xml:space="preserve">Fund Balance </v>
      </c>
      <c r="M22" s="6">
        <f>IF($U22="","",Municipal!$B16)</f>
        <v>50</v>
      </c>
      <c r="N22" s="6" t="str">
        <f>IF($U22="","",VLOOKUP(CONCATENATE(Upload!$K22,Upload!M22),'Account Codes'!$B:$I,8,FALSE))</f>
        <v>Fund Balance</v>
      </c>
      <c r="O22" s="6">
        <f>IF($U22="","",Municipal!$C16)</f>
        <v>30</v>
      </c>
      <c r="P22" s="6" t="str">
        <f>IF($U22="","",VLOOKUP(CONCATENATE(Upload!$K22,Upload!O22),'Account Codes'!$C:$L,10,FALSE))</f>
        <v>Net Change</v>
      </c>
      <c r="Q22" s="6">
        <f>IF($U22="","",Municipal!$D16)</f>
        <v>30</v>
      </c>
      <c r="R22" s="6" t="str">
        <f>IF($U22="","",VLOOKUP(CONCATENATE(Upload!$K22,Upload!Q22),'Account Codes'!$D:$O,12,FALSE))</f>
        <v>Net Change</v>
      </c>
      <c r="S22" s="6">
        <f>IF($U22="","",Municipal!$E16)</f>
        <v>300</v>
      </c>
      <c r="T22" s="6" t="str">
        <f>IF($U22="","",VLOOKUP(CONCATENATE(Upload!$K22,Upload!S22),'Account Codes'!$A:$S,18,FALSE))</f>
        <v>Net Change in Fund Balance or Net Position</v>
      </c>
      <c r="U22" s="6">
        <f>IF(Municipal!A16="","",Municipal!$H16)</f>
        <v>0</v>
      </c>
      <c r="V22" s="6" t="str">
        <f>IF($U22="","",VLOOKUP(CONCATENATE(Upload!$K22,S22),'Account Codes'!$A:$S,19,FALSE))</f>
        <v>For any of the reporting periods this item is ending operating balance, which would reflect the end results from current period operations.</v>
      </c>
      <c r="W22" s="6" t="str">
        <f>IF($U22="","",VLOOKUP(CONCATENATE(Upload!$K22,S22),'Account Codes'!$A:$T,20,FALSE))</f>
        <v>N/A, no school UCOA code listed</v>
      </c>
    </row>
    <row r="23" spans="1:23" x14ac:dyDescent="0.25">
      <c r="A23" s="6" t="str">
        <f>IF($U23="","",Municipal!$D$1)</f>
        <v/>
      </c>
      <c r="B23" s="6" t="str">
        <f>IF($U23="","",Municipal!$G$1)</f>
        <v/>
      </c>
      <c r="C23" s="6" t="str">
        <f>IF($U23="","",Municipal!$D$3)</f>
        <v/>
      </c>
      <c r="D23" s="6" t="str">
        <f>IF($U23="","",Municipal!$G$3)</f>
        <v/>
      </c>
      <c r="E23" s="6" t="str">
        <f>IF($U23="","",Municipal!$G$2)</f>
        <v/>
      </c>
      <c r="F23" s="6" t="str">
        <f t="shared" si="1"/>
        <v/>
      </c>
      <c r="G23" s="6" t="str">
        <f>IF($U23="","",Municipal!$G$6)</f>
        <v/>
      </c>
      <c r="H23" s="6" t="str">
        <f>IF($U23="","",VLOOKUP(Upload!G23,'Other Codes'!$G$2:$H$10,2,FALSE))</f>
        <v/>
      </c>
      <c r="I23" s="6" t="str">
        <f>IF($U23="","",Municipal!$H$7)</f>
        <v/>
      </c>
      <c r="J23" s="6" t="str">
        <f>IF($U23="","",VLOOKUP(Upload!I23,'Other Codes'!$J$2:$K$8,2,FALSE))</f>
        <v/>
      </c>
      <c r="K23" s="6" t="str">
        <f>IF($U23="","",Municipal!$A17)</f>
        <v/>
      </c>
      <c r="L23" s="6" t="str">
        <f>IF($U23="","",VLOOKUP(K23,'Account Codes'!$E:$F,2,FALSE))</f>
        <v/>
      </c>
      <c r="M23" s="6" t="str">
        <f>IF($U23="","",Municipal!$B17)</f>
        <v/>
      </c>
      <c r="N23" s="6" t="str">
        <f>IF($U23="","",VLOOKUP(CONCATENATE(Upload!$K23,Upload!M23),'Account Codes'!$B:$I,8,FALSE))</f>
        <v/>
      </c>
      <c r="O23" s="6" t="str">
        <f>IF($U23="","",Municipal!$C17)</f>
        <v/>
      </c>
      <c r="P23" s="6" t="str">
        <f>IF($U23="","",VLOOKUP(CONCATENATE(Upload!$K23,Upload!O23),'Account Codes'!$C:$L,10,FALSE))</f>
        <v/>
      </c>
      <c r="Q23" s="6" t="str">
        <f>IF($U23="","",Municipal!$D17)</f>
        <v/>
      </c>
      <c r="R23" s="6" t="str">
        <f>IF($U23="","",VLOOKUP(CONCATENATE(Upload!$K23,Upload!Q23),'Account Codes'!$D:$O,12,FALSE))</f>
        <v/>
      </c>
      <c r="S23" s="6" t="str">
        <f>IF($U23="","",Municipal!$E17)</f>
        <v/>
      </c>
      <c r="T23" s="6" t="str">
        <f>IF($U23="","",VLOOKUP(CONCATENATE(Upload!$K23,Upload!S23),'Account Codes'!$A:$S,18,FALSE))</f>
        <v/>
      </c>
      <c r="U23" s="6" t="str">
        <f>IF(Municipal!A17="","",Municipal!$H17)</f>
        <v/>
      </c>
      <c r="V23" s="6" t="str">
        <f>IF($U23="","",VLOOKUP(CONCATENATE(Upload!$K23,S23),'Account Codes'!$A:$S,19,FALSE))</f>
        <v/>
      </c>
      <c r="W23" s="6" t="str">
        <f>IF($U23="","",VLOOKUP(CONCATENATE(Upload!$K23,S23),'Account Codes'!$A:$T,20,FALSE))</f>
        <v/>
      </c>
    </row>
    <row r="24" spans="1:23" x14ac:dyDescent="0.25">
      <c r="A24" s="6">
        <f>IF($U24="","",Municipal!$D$1)</f>
        <v>1010</v>
      </c>
      <c r="B24" s="6" t="str">
        <f>IF($U24="","",Municipal!$G$1)</f>
        <v>Barrington</v>
      </c>
      <c r="C24" s="6">
        <f>IF($U24="","",Municipal!$D$3)</f>
        <v>2</v>
      </c>
      <c r="D24" s="6" t="str">
        <f>IF($U24="","",Municipal!$G$3)</f>
        <v>Budget to Actual 1</v>
      </c>
      <c r="E24" s="6">
        <f>IF($U24="","",Municipal!$G$2)</f>
        <v>2023</v>
      </c>
      <c r="F24" s="6" t="str">
        <f t="shared" si="1"/>
        <v>Fiscal Year of Report</v>
      </c>
      <c r="G24" s="6">
        <f>IF($U24="","",Municipal!$G$6)</f>
        <v>8</v>
      </c>
      <c r="H24" s="6" t="str">
        <f>IF($U24="","",VLOOKUP(Upload!G24,'Other Codes'!$G$2:$H$10,2,FALSE))</f>
        <v>Projected</v>
      </c>
      <c r="I24" s="6">
        <f>IF($U24="","",Municipal!$H$7)</f>
        <v>2</v>
      </c>
      <c r="J24" s="6" t="str">
        <f>IF($U24="","",VLOOKUP(Upload!I24,'Other Codes'!$J$2:$K$8,2,FALSE))</f>
        <v>Other GASB54 Funds,Allocations, and Adjs.</v>
      </c>
      <c r="K24" s="6">
        <f>IF($U24="","",Municipal!$A18)</f>
        <v>5</v>
      </c>
      <c r="L24" s="6" t="str">
        <f>IF($U24="","",VLOOKUP(K24,'Account Codes'!$E:$F,2,FALSE))</f>
        <v xml:space="preserve">Fund Balance </v>
      </c>
      <c r="M24" s="6">
        <f>IF($U24="","",Municipal!$B18)</f>
        <v>50</v>
      </c>
      <c r="N24" s="6" t="str">
        <f>IF($U24="","",VLOOKUP(CONCATENATE(Upload!$K24,Upload!M24),'Account Codes'!$B:$I,8,FALSE))</f>
        <v>Fund Balance</v>
      </c>
      <c r="O24" s="6">
        <f>IF($U24="","",Municipal!$C18)</f>
        <v>20</v>
      </c>
      <c r="P24" s="6" t="str">
        <f>IF($U24="","",VLOOKUP(CONCATENATE(Upload!$K24,Upload!O24),'Account Codes'!$C:$L,10,FALSE))</f>
        <v>Appropriated Fund Balance</v>
      </c>
      <c r="Q24" s="6">
        <f>IF($U24="","",Municipal!$D18)</f>
        <v>20</v>
      </c>
      <c r="R24" s="6" t="str">
        <f>IF($U24="","",VLOOKUP(CONCATENATE(Upload!$K24,Upload!Q24),'Account Codes'!$D:$O,12,FALSE))</f>
        <v>Appropriation from Fund Balance</v>
      </c>
      <c r="S24" s="6">
        <f>IF($U24="","",Municipal!$E18)</f>
        <v>200</v>
      </c>
      <c r="T24" s="6" t="str">
        <f>IF($U24="","",VLOOKUP(CONCATENATE(Upload!$K24,Upload!S24),'Account Codes'!$A:$S,18,FALSE))</f>
        <v>Appropriation from Fund Balance</v>
      </c>
      <c r="U24" s="6">
        <f>IF(Municipal!A18="","",Municipal!$H18)</f>
        <v>0</v>
      </c>
      <c r="V24" s="6" t="str">
        <f>IF($U24="","",VLOOKUP(CONCATENATE(Upload!$K24,S24),'Account Codes'!$A:$S,19,FALSE))</f>
        <v>Budgeted Appropriation from Fund Balance to be used in current fiscal year</v>
      </c>
      <c r="W24" s="6" t="str">
        <f>IF($U24="","",VLOOKUP(CONCATENATE(Upload!$K24,S24),'Account Codes'!$A:$T,20,FALSE))</f>
        <v>(Budget Only 41250, 43250, 44250 )</v>
      </c>
    </row>
    <row r="25" spans="1:23" x14ac:dyDescent="0.25">
      <c r="A25" s="6">
        <f>IF($U25="","",Municipal!$D$1)</f>
        <v>1010</v>
      </c>
      <c r="B25" s="6" t="str">
        <f>IF($U25="","",Municipal!$G$1)</f>
        <v>Barrington</v>
      </c>
      <c r="C25" s="6">
        <f>IF($U25="","",Municipal!$D$3)</f>
        <v>2</v>
      </c>
      <c r="D25" s="6" t="str">
        <f>IF($U25="","",Municipal!$G$3)</f>
        <v>Budget to Actual 1</v>
      </c>
      <c r="E25" s="6">
        <f>IF($U25="","",Municipal!$G$2)</f>
        <v>2023</v>
      </c>
      <c r="F25" s="6" t="str">
        <f t="shared" si="1"/>
        <v>Fiscal Year of Report</v>
      </c>
      <c r="G25" s="6">
        <f>IF($U25="","",Municipal!$G$6)</f>
        <v>8</v>
      </c>
      <c r="H25" s="6" t="str">
        <f>IF($U25="","",VLOOKUP(Upload!G25,'Other Codes'!$G$2:$H$10,2,FALSE))</f>
        <v>Projected</v>
      </c>
      <c r="I25" s="6">
        <f>IF($U25="","",Municipal!$H$7)</f>
        <v>2</v>
      </c>
      <c r="J25" s="6" t="str">
        <f>IF($U25="","",VLOOKUP(Upload!I25,'Other Codes'!$J$2:$K$8,2,FALSE))</f>
        <v>Other GASB54 Funds,Allocations, and Adjs.</v>
      </c>
      <c r="K25" s="6">
        <f>IF($U25="","",Municipal!$A19)</f>
        <v>5</v>
      </c>
      <c r="L25" s="6" t="str">
        <f>IF($U25="","",VLOOKUP(K25,'Account Codes'!$E:$F,2,FALSE))</f>
        <v xml:space="preserve">Fund Balance </v>
      </c>
      <c r="M25" s="6">
        <f>IF($U25="","",Municipal!$B19)</f>
        <v>50</v>
      </c>
      <c r="N25" s="6" t="str">
        <f>IF($U25="","",VLOOKUP(CONCATENATE(Upload!$K25,Upload!M25),'Account Codes'!$B:$I,8,FALSE))</f>
        <v>Fund Balance</v>
      </c>
      <c r="O25" s="6">
        <f>IF($U25="","",Municipal!$C19)</f>
        <v>20</v>
      </c>
      <c r="P25" s="6" t="str">
        <f>IF($U25="","",VLOOKUP(CONCATENATE(Upload!$K25,Upload!O25),'Account Codes'!$C:$L,10,FALSE))</f>
        <v>Appropriated Fund Balance</v>
      </c>
      <c r="Q25" s="6">
        <f>IF($U25="","",Municipal!$D19)</f>
        <v>25</v>
      </c>
      <c r="R25" s="6" t="str">
        <f>IF($U25="","",VLOOKUP(CONCATENATE(Upload!$K25,Upload!Q25),'Account Codes'!$D:$O,12,FALSE))</f>
        <v>Appropriation to Fund Balance</v>
      </c>
      <c r="S25" s="6">
        <f>IF($U25="","",Municipal!$E19)</f>
        <v>250</v>
      </c>
      <c r="T25" s="6" t="str">
        <f>IF($U25="","",VLOOKUP(CONCATENATE(Upload!$K25,Upload!S25),'Account Codes'!$A:$S,18,FALSE))</f>
        <v>Appropriation to Fund Balance</v>
      </c>
      <c r="U25" s="6">
        <f>IF(Municipal!A19="","",Municipal!$H19)</f>
        <v>0</v>
      </c>
      <c r="V25" s="6" t="str">
        <f>IF($U25="","",VLOOKUP(CONCATENATE(Upload!$K25,S25),'Account Codes'!$A:$S,19,FALSE))</f>
        <v>Budgeted Appropriation to Fund Balance to be reserved for future use in current fiscal year</v>
      </c>
      <c r="W25" s="6" t="str">
        <f>IF($U25="","",VLOOKUP(CONCATENATE(Upload!$K25,S25),'Account Codes'!$A:$T,20,FALSE))</f>
        <v>(Budget Only, N/A, no school UCOA code listed)</v>
      </c>
    </row>
    <row r="26" spans="1:23" x14ac:dyDescent="0.25">
      <c r="A26" s="6" t="str">
        <f>IF($U26="","",Municipal!$D$1)</f>
        <v/>
      </c>
      <c r="B26" s="6" t="str">
        <f>IF($U26="","",Municipal!$G$1)</f>
        <v/>
      </c>
      <c r="C26" s="6" t="str">
        <f>IF($U26="","",Municipal!$D$3)</f>
        <v/>
      </c>
      <c r="D26" s="6" t="str">
        <f>IF($U26="","",Municipal!$G$3)</f>
        <v/>
      </c>
      <c r="E26" s="6" t="str">
        <f>IF($U26="","",Municipal!$G$2)</f>
        <v/>
      </c>
      <c r="F26" s="6" t="str">
        <f t="shared" si="1"/>
        <v/>
      </c>
      <c r="G26" s="6" t="str">
        <f>IF($U26="","",Municipal!$G$6)</f>
        <v/>
      </c>
      <c r="H26" s="6" t="str">
        <f>IF($U26="","",VLOOKUP(Upload!G26,'Other Codes'!$G$2:$H$10,2,FALSE))</f>
        <v/>
      </c>
      <c r="I26" s="6" t="str">
        <f>IF($U26="","",Municipal!$H$7)</f>
        <v/>
      </c>
      <c r="J26" s="6" t="str">
        <f>IF($U26="","",VLOOKUP(Upload!I26,'Other Codes'!$J$2:$K$8,2,FALSE))</f>
        <v/>
      </c>
      <c r="K26" s="6" t="str">
        <f>IF($U26="","",Municipal!$A20)</f>
        <v/>
      </c>
      <c r="L26" s="6" t="str">
        <f>IF($U26="","",VLOOKUP(K26,'Account Codes'!$E:$F,2,FALSE))</f>
        <v/>
      </c>
      <c r="M26" s="6" t="str">
        <f>IF($U26="","",Municipal!$B20)</f>
        <v/>
      </c>
      <c r="N26" s="6" t="str">
        <f>IF($U26="","",VLOOKUP(CONCATENATE(Upload!$K26,Upload!M26),'Account Codes'!$B:$I,8,FALSE))</f>
        <v/>
      </c>
      <c r="O26" s="6" t="str">
        <f>IF($U26="","",Municipal!$C20)</f>
        <v/>
      </c>
      <c r="P26" s="6" t="str">
        <f>IF($U26="","",VLOOKUP(CONCATENATE(Upload!$K26,Upload!O26),'Account Codes'!$C:$L,10,FALSE))</f>
        <v/>
      </c>
      <c r="Q26" s="6" t="str">
        <f>IF($U26="","",Municipal!$D20)</f>
        <v/>
      </c>
      <c r="R26" s="6" t="str">
        <f>IF($U26="","",VLOOKUP(CONCATENATE(Upload!$K26,Upload!Q26),'Account Codes'!$D:$O,12,FALSE))</f>
        <v/>
      </c>
      <c r="S26" s="6" t="str">
        <f>IF($U26="","",Municipal!$E20)</f>
        <v/>
      </c>
      <c r="T26" s="6" t="str">
        <f>IF($U26="","",VLOOKUP(CONCATENATE(Upload!$K26,Upload!S26),'Account Codes'!$A:$S,18,FALSE))</f>
        <v/>
      </c>
      <c r="U26" s="6" t="str">
        <f>IF(Municipal!A20="","",Municipal!$H20)</f>
        <v/>
      </c>
      <c r="V26" s="6" t="str">
        <f>IF($U26="","",VLOOKUP(CONCATENATE(Upload!$K26,S26),'Account Codes'!$A:$S,19,FALSE))</f>
        <v/>
      </c>
      <c r="W26" s="6" t="str">
        <f>IF($U26="","",VLOOKUP(CONCATENATE(Upload!$K26,S26),'Account Codes'!$A:$T,20,FALSE))</f>
        <v/>
      </c>
    </row>
    <row r="27" spans="1:23" x14ac:dyDescent="0.25">
      <c r="A27" s="6">
        <f>IF($U27="","",Municipal!$D$1)</f>
        <v>1010</v>
      </c>
      <c r="B27" s="6" t="str">
        <f>IF($U27="","",Municipal!$G$1)</f>
        <v>Barrington</v>
      </c>
      <c r="C27" s="6">
        <f>IF($U27="","",Municipal!$D$3)</f>
        <v>2</v>
      </c>
      <c r="D27" s="6" t="str">
        <f>IF($U27="","",Municipal!$G$3)</f>
        <v>Budget to Actual 1</v>
      </c>
      <c r="E27" s="6">
        <f>IF($U27="","",Municipal!$G$2)</f>
        <v>2023</v>
      </c>
      <c r="F27" s="6" t="str">
        <f t="shared" si="1"/>
        <v>Fiscal Year of Report</v>
      </c>
      <c r="G27" s="6">
        <f>IF($U27="","",Municipal!$G$6)</f>
        <v>8</v>
      </c>
      <c r="H27" s="6" t="str">
        <f>IF($U27="","",VLOOKUP(Upload!G27,'Other Codes'!$G$2:$H$10,2,FALSE))</f>
        <v>Projected</v>
      </c>
      <c r="I27" s="6">
        <f>IF($U27="","",Municipal!$H$7)</f>
        <v>2</v>
      </c>
      <c r="J27" s="6" t="str">
        <f>IF($U27="","",VLOOKUP(Upload!I27,'Other Codes'!$J$2:$K$8,2,FALSE))</f>
        <v>Other GASB54 Funds,Allocations, and Adjs.</v>
      </c>
      <c r="K27" s="6">
        <f>IF($U27="","",Municipal!$A21)</f>
        <v>5</v>
      </c>
      <c r="L27" s="6" t="str">
        <f>IF($U27="","",VLOOKUP(K27,'Account Codes'!$E:$F,2,FALSE))</f>
        <v xml:space="preserve">Fund Balance </v>
      </c>
      <c r="M27" s="6">
        <f>IF($U27="","",Municipal!$B21)</f>
        <v>50</v>
      </c>
      <c r="N27" s="6" t="str">
        <f>IF($U27="","",VLOOKUP(CONCATENATE(Upload!$K27,Upload!M27),'Account Codes'!$B:$I,8,FALSE))</f>
        <v>Fund Balance</v>
      </c>
      <c r="O27" s="6">
        <f>IF($U27="","",Municipal!$C21)</f>
        <v>30</v>
      </c>
      <c r="P27" s="6" t="str">
        <f>IF($U27="","",VLOOKUP(CONCATENATE(Upload!$K27,Upload!O27),'Account Codes'!$C:$L,10,FALSE))</f>
        <v>Net Change</v>
      </c>
      <c r="Q27" s="6">
        <f>IF($U27="","",Municipal!$D21)</f>
        <v>30</v>
      </c>
      <c r="R27" s="6" t="str">
        <f>IF($U27="","",VLOOKUP(CONCATENATE(Upload!$K27,Upload!Q27),'Account Codes'!$D:$O,12,FALSE))</f>
        <v>Net Change</v>
      </c>
      <c r="S27" s="6">
        <f>IF($U27="","",Municipal!$E21)</f>
        <v>310</v>
      </c>
      <c r="T27" s="6" t="str">
        <f>IF($U27="","",VLOOKUP(CONCATENATE(Upload!$K27,Upload!S27),'Account Codes'!$A:$S,18,FALSE))</f>
        <v>Unresolved Budget Deficit</v>
      </c>
      <c r="U27" s="6">
        <f>IF(Municipal!A21="","",Municipal!$H21)</f>
        <v>0</v>
      </c>
      <c r="V27" s="6" t="str">
        <f>IF($U27="","",VLOOKUP(CONCATENATE(Upload!$K27,S27),'Account Codes'!$A:$S,19,FALSE))</f>
        <v>Net change in fund balance or net position that is not offset by an equal or greater amount of appropriation of fund balance</v>
      </c>
      <c r="W27" s="6" t="str">
        <f>IF($U27="","",VLOOKUP(CONCATENATE(Upload!$K27,S27),'Account Codes'!$A:$T,20,FALSE))</f>
        <v/>
      </c>
    </row>
    <row r="28" spans="1:23" x14ac:dyDescent="0.25">
      <c r="A28" s="6" t="str">
        <f>IF($U28="","",Municipal!$D$1)</f>
        <v/>
      </c>
      <c r="B28" s="6" t="str">
        <f>IF($U28="","",Municipal!$G$1)</f>
        <v/>
      </c>
      <c r="C28" s="6" t="str">
        <f>IF($U28="","",Municipal!$D$3)</f>
        <v/>
      </c>
      <c r="D28" s="6" t="str">
        <f>IF($U28="","",Municipal!$G$3)</f>
        <v/>
      </c>
      <c r="E28" s="6" t="str">
        <f>IF($U28="","",Municipal!$G$2)</f>
        <v/>
      </c>
      <c r="F28" s="6" t="str">
        <f t="shared" si="1"/>
        <v/>
      </c>
      <c r="G28" s="6" t="str">
        <f>IF($U28="","",Municipal!$G$6)</f>
        <v/>
      </c>
      <c r="H28" s="6" t="str">
        <f>IF($U28="","",VLOOKUP(Upload!G28,'Other Codes'!$G$2:$H$10,2,FALSE))</f>
        <v/>
      </c>
      <c r="I28" s="6" t="str">
        <f>IF($U28="","",Municipal!$H$7)</f>
        <v/>
      </c>
      <c r="J28" s="6" t="str">
        <f>IF($U28="","",VLOOKUP(Upload!I28,'Other Codes'!$J$2:$K$8,2,FALSE))</f>
        <v/>
      </c>
      <c r="K28" s="6" t="str">
        <f>IF($U28="","",Municipal!$A22)</f>
        <v/>
      </c>
      <c r="L28" s="6" t="str">
        <f>IF($U28="","",VLOOKUP(K28,'Account Codes'!$E:$F,2,FALSE))</f>
        <v/>
      </c>
      <c r="M28" s="6" t="str">
        <f>IF($U28="","",Municipal!$B22)</f>
        <v/>
      </c>
      <c r="N28" s="6" t="str">
        <f>IF($U28="","",VLOOKUP(CONCATENATE(Upload!$K28,Upload!M28),'Account Codes'!$B:$I,8,FALSE))</f>
        <v/>
      </c>
      <c r="O28" s="6" t="str">
        <f>IF($U28="","",Municipal!$C22)</f>
        <v/>
      </c>
      <c r="P28" s="6" t="str">
        <f>IF($U28="","",VLOOKUP(CONCATENATE(Upload!$K28,Upload!O28),'Account Codes'!$C:$L,10,FALSE))</f>
        <v/>
      </c>
      <c r="Q28" s="6" t="str">
        <f>IF($U28="","",Municipal!$D22)</f>
        <v/>
      </c>
      <c r="R28" s="6" t="str">
        <f>IF($U28="","",VLOOKUP(CONCATENATE(Upload!$K28,Upload!Q28),'Account Codes'!$D:$O,12,FALSE))</f>
        <v/>
      </c>
      <c r="S28" s="6" t="str">
        <f>IF($U28="","",Municipal!$E22)</f>
        <v/>
      </c>
      <c r="T28" s="6" t="str">
        <f>IF($U28="","",VLOOKUP(CONCATENATE(Upload!$K28,Upload!S28),'Account Codes'!$A:$S,18,FALSE))</f>
        <v/>
      </c>
      <c r="U28" s="6" t="str">
        <f>IF(Municipal!A22="","",Municipal!$H22)</f>
        <v/>
      </c>
      <c r="V28" s="6" t="str">
        <f>IF($U28="","",VLOOKUP(CONCATENATE(Upload!$K28,S28),'Account Codes'!$A:$S,19,FALSE))</f>
        <v/>
      </c>
      <c r="W28" s="6" t="str">
        <f>IF($U28="","",VLOOKUP(CONCATENATE(Upload!$K28,S28),'Account Codes'!$A:$T,20,FALSE))</f>
        <v/>
      </c>
    </row>
    <row r="29" spans="1:23" x14ac:dyDescent="0.25">
      <c r="A29" s="6" t="str">
        <f>IF($U29="","",Municipal!$D$1)</f>
        <v/>
      </c>
      <c r="B29" s="6" t="str">
        <f>IF($U29="","",Municipal!$G$1)</f>
        <v/>
      </c>
      <c r="C29" s="6" t="str">
        <f>IF($U29="","",Municipal!$D$3)</f>
        <v/>
      </c>
      <c r="D29" s="6" t="str">
        <f>IF($U29="","",Municipal!$G$3)</f>
        <v/>
      </c>
      <c r="E29" s="6" t="str">
        <f>IF($U29="","",Municipal!$G$2)</f>
        <v/>
      </c>
      <c r="F29" s="6" t="str">
        <f t="shared" si="1"/>
        <v/>
      </c>
      <c r="G29" s="6" t="str">
        <f>IF($U29="","",Municipal!$G$6)</f>
        <v/>
      </c>
      <c r="H29" s="6" t="str">
        <f>IF($U29="","",VLOOKUP(Upload!G29,'Other Codes'!$G$2:$H$10,2,FALSE))</f>
        <v/>
      </c>
      <c r="I29" s="6" t="str">
        <f>IF($U29="","",Municipal!$H$7)</f>
        <v/>
      </c>
      <c r="J29" s="6" t="str">
        <f>IF($U29="","",VLOOKUP(Upload!I29,'Other Codes'!$J$2:$K$8,2,FALSE))</f>
        <v/>
      </c>
      <c r="K29" s="6" t="str">
        <f>IF($U29="","",Municipal!$A23)</f>
        <v/>
      </c>
      <c r="L29" s="6" t="str">
        <f>IF($U29="","",VLOOKUP(K29,'Account Codes'!$E:$F,2,FALSE))</f>
        <v/>
      </c>
      <c r="M29" s="6" t="str">
        <f>IF($U29="","",Municipal!$B23)</f>
        <v/>
      </c>
      <c r="N29" s="6" t="str">
        <f>IF($U29="","",VLOOKUP(CONCATENATE(Upload!$K29,Upload!M29),'Account Codes'!$B:$I,8,FALSE))</f>
        <v/>
      </c>
      <c r="O29" s="6" t="str">
        <f>IF($U29="","",Municipal!$C23)</f>
        <v/>
      </c>
      <c r="P29" s="6" t="str">
        <f>IF($U29="","",VLOOKUP(CONCATENATE(Upload!$K29,Upload!O29),'Account Codes'!$C:$L,10,FALSE))</f>
        <v/>
      </c>
      <c r="Q29" s="6" t="str">
        <f>IF($U29="","",Municipal!$D23)</f>
        <v/>
      </c>
      <c r="R29" s="6" t="str">
        <f>IF($U29="","",VLOOKUP(CONCATENATE(Upload!$K29,Upload!Q29),'Account Codes'!$D:$O,12,FALSE))</f>
        <v/>
      </c>
      <c r="S29" s="6" t="str">
        <f>IF($U29="","",Municipal!$E23)</f>
        <v/>
      </c>
      <c r="T29" s="6" t="str">
        <f>IF($U29="","",VLOOKUP(CONCATENATE(Upload!$K29,Upload!S29),'Account Codes'!$A:$S,18,FALSE))</f>
        <v/>
      </c>
      <c r="U29" s="6" t="str">
        <f>IF(Municipal!A23="","",Municipal!$H23)</f>
        <v/>
      </c>
      <c r="V29" s="6" t="str">
        <f>IF($U29="","",VLOOKUP(CONCATENATE(Upload!$K29,S29),'Account Codes'!$A:$S,19,FALSE))</f>
        <v/>
      </c>
      <c r="W29" s="6" t="str">
        <f>IF($U29="","",VLOOKUP(CONCATENATE(Upload!$K29,S29),'Account Codes'!$A:$T,20,FALSE))</f>
        <v/>
      </c>
    </row>
    <row r="30" spans="1:23" x14ac:dyDescent="0.25">
      <c r="A30" s="7">
        <f>IF($U30="","",Municipal!$D$1)</f>
        <v>1010</v>
      </c>
      <c r="B30" s="7" t="str">
        <f>IF($U30="","",Municipal!$G$1)</f>
        <v>Barrington</v>
      </c>
      <c r="C30" s="7">
        <f>IF($U30="","",Municipal!$D$3)</f>
        <v>2</v>
      </c>
      <c r="D30" s="7" t="str">
        <f>IF($U30="","",Municipal!$G$3)</f>
        <v>Budget to Actual 1</v>
      </c>
      <c r="E30" s="7">
        <f>IF($U30="","",Municipal!$G$2)</f>
        <v>2023</v>
      </c>
      <c r="F30" s="7" t="str">
        <f>IF($U30="","","Fiscal Year of Report")</f>
        <v>Fiscal Year of Report</v>
      </c>
      <c r="G30" s="7">
        <f>IF($U30="","",Municipal!$G$6)</f>
        <v>8</v>
      </c>
      <c r="H30" s="7" t="str">
        <f>IF($U30="","",VLOOKUP(Upload!G30,'Other Codes'!$G$2:$H$10,2,FALSE))</f>
        <v>Projected</v>
      </c>
      <c r="I30" s="7">
        <f>IF($U30="","",Municipal!$I$7)</f>
        <v>7</v>
      </c>
      <c r="J30" s="7" t="str">
        <f>IF($U30="","",VLOOKUP(Upload!I30,'Other Codes'!$J$2:$K$8,2,FALSE))</f>
        <v>General Fund Elimination</v>
      </c>
      <c r="K30" s="7">
        <f>IF($U30="","",Municipal!$A10)</f>
        <v>1</v>
      </c>
      <c r="L30" s="7" t="str">
        <f>IF($U30="","",VLOOKUP(K30,'Account Codes'!$E:$F,2,FALSE))</f>
        <v>Revenue</v>
      </c>
      <c r="M30" s="7">
        <f>IF($U30="","",Municipal!$B10)</f>
        <v>99</v>
      </c>
      <c r="N30" s="7" t="str">
        <f>IF($U30="","",VLOOKUP(CONCATENATE(Upload!$K30,Upload!M30),'Account Codes'!$B:$I,8,FALSE))</f>
        <v>Total Revenue</v>
      </c>
      <c r="O30" s="7">
        <f>IF($U30="","",Municipal!$C10)</f>
        <v>99</v>
      </c>
      <c r="P30" s="7" t="str">
        <f>IF($U30="","",VLOOKUP(CONCATENATE(Upload!$K30,Upload!O30),'Account Codes'!$C:$L,10,FALSE))</f>
        <v>Total Revenue</v>
      </c>
      <c r="Q30" s="7">
        <f>IF($U30="","",Municipal!$D10)</f>
        <v>99</v>
      </c>
      <c r="R30" s="7" t="str">
        <f>IF($U30="","",VLOOKUP(CONCATENATE(Upload!$K30,Upload!Q30),'Account Codes'!$D:$O,12,FALSE))</f>
        <v>Total Revenue</v>
      </c>
      <c r="S30" s="7">
        <f>IF($U30="","",Municipal!$E10)</f>
        <v>999</v>
      </c>
      <c r="T30" s="7" t="str">
        <f>IF($U30="","",VLOOKUP(CONCATENATE(Upload!$K30,Upload!S30),'Account Codes'!$A:$S,18,FALSE))</f>
        <v>Total Revenue</v>
      </c>
      <c r="U30" s="7">
        <f>IF(Municipal!A10="","",Municipal!$I10)</f>
        <v>0</v>
      </c>
      <c r="V30" s="7" t="str">
        <f>IF($U30="","",VLOOKUP(CONCATENATE(Upload!$K30,S30),'Account Codes'!$A:$S,19,FALSE))</f>
        <v xml:space="preserve">This item is used for the subtotal of revenue in each class breakout and the total revenue. </v>
      </c>
      <c r="W30" s="7" t="str">
        <f>IF($U30="","",VLOOKUP(CONCATENATE(Upload!$K30,S30),'Account Codes'!$A:$T,20,FALSE))</f>
        <v>N/A, no school UCOA code listed</v>
      </c>
    </row>
    <row r="31" spans="1:23" x14ac:dyDescent="0.25">
      <c r="A31" s="7">
        <f>IF($U31="","",Municipal!$D$1)</f>
        <v>1010</v>
      </c>
      <c r="B31" s="7" t="str">
        <f>IF($U31="","",Municipal!$G$1)</f>
        <v>Barrington</v>
      </c>
      <c r="C31" s="7">
        <f>IF($U31="","",Municipal!$D$3)</f>
        <v>2</v>
      </c>
      <c r="D31" s="7" t="str">
        <f>IF($U31="","",Municipal!$G$3)</f>
        <v>Budget to Actual 1</v>
      </c>
      <c r="E31" s="7">
        <f>IF($U31="","",Municipal!$G$2)</f>
        <v>2023</v>
      </c>
      <c r="F31" s="7" t="str">
        <f t="shared" ref="F31:F43" si="2">IF($U31="","","Fiscal Year of Report")</f>
        <v>Fiscal Year of Report</v>
      </c>
      <c r="G31" s="7">
        <f>IF($U31="","",Municipal!$G$6)</f>
        <v>8</v>
      </c>
      <c r="H31" s="7" t="str">
        <f>IF($U31="","",VLOOKUP(Upload!G31,'Other Codes'!$G$2:$H$10,2,FALSE))</f>
        <v>Projected</v>
      </c>
      <c r="I31" s="7">
        <f>IF($U31="","",Municipal!$I$7)</f>
        <v>7</v>
      </c>
      <c r="J31" s="7" t="str">
        <f>IF($U31="","",VLOOKUP(Upload!I31,'Other Codes'!$J$2:$K$8,2,FALSE))</f>
        <v>General Fund Elimination</v>
      </c>
      <c r="K31" s="7">
        <f>IF($U31="","",Municipal!$A11)</f>
        <v>7</v>
      </c>
      <c r="L31" s="7" t="str">
        <f>IF($U31="","",VLOOKUP(K31,'Account Codes'!$E:$F,2,FALSE))</f>
        <v xml:space="preserve">Financing Sources </v>
      </c>
      <c r="M31" s="7">
        <f>IF($U31="","",Municipal!$B11)</f>
        <v>99</v>
      </c>
      <c r="N31" s="7" t="str">
        <f>IF($U31="","",VLOOKUP(CONCATENATE(Upload!$K31,Upload!M31),'Account Codes'!$B:$I,8,FALSE))</f>
        <v>Financing Sources: Total</v>
      </c>
      <c r="O31" s="7">
        <f>IF($U31="","",Municipal!$C11)</f>
        <v>99</v>
      </c>
      <c r="P31" s="7" t="str">
        <f>IF($U31="","",VLOOKUP(CONCATENATE(Upload!$K31,Upload!O31),'Account Codes'!$C:$L,10,FALSE))</f>
        <v>Financing Sources: Total</v>
      </c>
      <c r="Q31" s="7">
        <f>IF($U31="","",Municipal!$D11)</f>
        <v>99</v>
      </c>
      <c r="R31" s="7" t="str">
        <f>IF($U31="","",VLOOKUP(CONCATENATE(Upload!$K31,Upload!Q31),'Account Codes'!$D:$O,12,FALSE))</f>
        <v>Financing Sources: Total</v>
      </c>
      <c r="S31" s="7">
        <f>IF($U31="","",Municipal!$E11)</f>
        <v>999</v>
      </c>
      <c r="T31" s="7" t="str">
        <f>IF($U31="","",VLOOKUP(CONCATENATE(Upload!$K31,Upload!S31),'Account Codes'!$A:$S,18,FALSE))</f>
        <v>Financing Sources: Total</v>
      </c>
      <c r="U31" s="7">
        <f>IF(Municipal!A11="","",Municipal!$I11)</f>
        <v>0</v>
      </c>
      <c r="V31" s="7" t="str">
        <f>IF($U31="","",VLOOKUP(CONCATENATE(Upload!$K31,S31),'Account Codes'!$A:$S,19,FALSE))</f>
        <v>Total of all financing sources</v>
      </c>
      <c r="W31" s="7" t="str">
        <f>IF($U31="","",VLOOKUP(CONCATENATE(Upload!$K31,S31),'Account Codes'!$A:$T,20,FALSE))</f>
        <v/>
      </c>
    </row>
    <row r="32" spans="1:23" x14ac:dyDescent="0.25">
      <c r="A32" s="7" t="str">
        <f>IF($U32="","",Municipal!$D$1)</f>
        <v/>
      </c>
      <c r="B32" s="7" t="str">
        <f>IF($U32="","",Municipal!$G$1)</f>
        <v/>
      </c>
      <c r="C32" s="7" t="str">
        <f>IF($U32="","",Municipal!$D$3)</f>
        <v/>
      </c>
      <c r="D32" s="7" t="str">
        <f>IF($U32="","",Municipal!$G$3)</f>
        <v/>
      </c>
      <c r="E32" s="7" t="str">
        <f>IF($U32="","",Municipal!$G$2)</f>
        <v/>
      </c>
      <c r="F32" s="7" t="str">
        <f t="shared" si="2"/>
        <v/>
      </c>
      <c r="G32" s="7" t="str">
        <f>IF($U32="","",Municipal!$G$6)</f>
        <v/>
      </c>
      <c r="H32" s="7" t="str">
        <f>IF($U32="","",VLOOKUP(Upload!G32,'Other Codes'!$G$2:$H$10,2,FALSE))</f>
        <v/>
      </c>
      <c r="I32" s="7" t="str">
        <f>IF($U32="","",Municipal!$I$7)</f>
        <v/>
      </c>
      <c r="J32" s="7" t="str">
        <f>IF($U32="","",VLOOKUP(Upload!I32,'Other Codes'!$J$2:$K$8,2,FALSE))</f>
        <v/>
      </c>
      <c r="K32" s="7" t="str">
        <f>IF($U32="","",Municipal!$A12)</f>
        <v/>
      </c>
      <c r="L32" s="7" t="str">
        <f>IF($U32="","",VLOOKUP(K32,'Account Codes'!$E:$F,2,FALSE))</f>
        <v/>
      </c>
      <c r="M32" s="7" t="str">
        <f>IF($U32="","",Municipal!$B12)</f>
        <v/>
      </c>
      <c r="N32" s="7" t="str">
        <f>IF($U32="","",VLOOKUP(CONCATENATE(Upload!$K32,Upload!M32),'Account Codes'!$B:$I,8,FALSE))</f>
        <v/>
      </c>
      <c r="O32" s="7" t="str">
        <f>IF($U32="","",Municipal!$C12)</f>
        <v/>
      </c>
      <c r="P32" s="7" t="str">
        <f>IF($U32="","",VLOOKUP(CONCATENATE(Upload!$K32,Upload!O32),'Account Codes'!$C:$L,10,FALSE))</f>
        <v/>
      </c>
      <c r="Q32" s="7" t="str">
        <f>IF($U32="","",Municipal!$D12)</f>
        <v/>
      </c>
      <c r="R32" s="7" t="str">
        <f>IF($U32="","",VLOOKUP(CONCATENATE(Upload!$K32,Upload!Q32),'Account Codes'!$D:$O,12,FALSE))</f>
        <v/>
      </c>
      <c r="S32" s="7" t="str">
        <f>IF($U32="","",Municipal!$E12)</f>
        <v/>
      </c>
      <c r="T32" s="7" t="str">
        <f>IF($U32="","",VLOOKUP(CONCATENATE(Upload!$K32,Upload!S32),'Account Codes'!$A:$S,18,FALSE))</f>
        <v/>
      </c>
      <c r="U32" s="7" t="str">
        <f>IF(Municipal!A12="","",Municipal!$I12)</f>
        <v/>
      </c>
      <c r="V32" s="7" t="str">
        <f>IF($U32="","",VLOOKUP(CONCATENATE(Upload!$K32,S32),'Account Codes'!$A:$S,19,FALSE))</f>
        <v/>
      </c>
      <c r="W32" s="7" t="str">
        <f>IF($U32="","",VLOOKUP(CONCATENATE(Upload!$K32,S32),'Account Codes'!$A:$T,20,FALSE))</f>
        <v/>
      </c>
    </row>
    <row r="33" spans="1:23" x14ac:dyDescent="0.25">
      <c r="A33" s="7">
        <f>IF($U33="","",Municipal!$D$1)</f>
        <v>1010</v>
      </c>
      <c r="B33" s="7" t="str">
        <f>IF($U33="","",Municipal!$G$1)</f>
        <v>Barrington</v>
      </c>
      <c r="C33" s="7">
        <f>IF($U33="","",Municipal!$D$3)</f>
        <v>2</v>
      </c>
      <c r="D33" s="7" t="str">
        <f>IF($U33="","",Municipal!$G$3)</f>
        <v>Budget to Actual 1</v>
      </c>
      <c r="E33" s="7">
        <f>IF($U33="","",Municipal!$G$2)</f>
        <v>2023</v>
      </c>
      <c r="F33" s="7" t="str">
        <f t="shared" si="2"/>
        <v>Fiscal Year of Report</v>
      </c>
      <c r="G33" s="7">
        <f>IF($U33="","",Municipal!$G$6)</f>
        <v>8</v>
      </c>
      <c r="H33" s="7" t="str">
        <f>IF($U33="","",VLOOKUP(Upload!G33,'Other Codes'!$G$2:$H$10,2,FALSE))</f>
        <v>Projected</v>
      </c>
      <c r="I33" s="7">
        <f>IF($U33="","",Municipal!$I$7)</f>
        <v>7</v>
      </c>
      <c r="J33" s="7" t="str">
        <f>IF($U33="","",VLOOKUP(Upload!I33,'Other Codes'!$J$2:$K$8,2,FALSE))</f>
        <v>General Fund Elimination</v>
      </c>
      <c r="K33" s="7">
        <f>IF($U33="","",Municipal!$A13)</f>
        <v>2</v>
      </c>
      <c r="L33" s="7" t="str">
        <f>IF($U33="","",VLOOKUP(K33,'Account Codes'!$E:$F,2,FALSE))</f>
        <v>Expenditures</v>
      </c>
      <c r="M33" s="7">
        <f>IF($U33="","",Municipal!$B13)</f>
        <v>99</v>
      </c>
      <c r="N33" s="7" t="str">
        <f>IF($U33="","",VLOOKUP(CONCATENATE(Upload!$K33,Upload!M33),'Account Codes'!$B:$I,8,FALSE))</f>
        <v>Total Expenditures</v>
      </c>
      <c r="O33" s="7">
        <f>IF($U33="","",Municipal!$C13)</f>
        <v>99</v>
      </c>
      <c r="P33" s="7" t="str">
        <f>IF($U33="","",VLOOKUP(CONCATENATE(Upload!$K33,Upload!O33),'Account Codes'!$C:$L,10,FALSE))</f>
        <v>Total Expenditures</v>
      </c>
      <c r="Q33" s="7">
        <f>IF($U33="","",Municipal!$D13)</f>
        <v>99</v>
      </c>
      <c r="R33" s="7" t="str">
        <f>IF($U33="","",VLOOKUP(CONCATENATE(Upload!$K33,Upload!Q33),'Account Codes'!$D:$O,12,FALSE))</f>
        <v>Total Expenditures</v>
      </c>
      <c r="S33" s="7">
        <f>IF($U33="","",Municipal!$E13)</f>
        <v>999</v>
      </c>
      <c r="T33" s="7" t="str">
        <f>IF($U33="","",VLOOKUP(CONCATENATE(Upload!$K33,Upload!S33),'Account Codes'!$A:$S,18,FALSE))</f>
        <v>Total Expenditures</v>
      </c>
      <c r="U33" s="7">
        <f>IF(Municipal!A13="","",Municipal!$I13)</f>
        <v>0</v>
      </c>
      <c r="V33" s="7" t="str">
        <f>IF($U33="","",VLOOKUP(CONCATENATE(Upload!$K33,S33),'Account Codes'!$A:$S,19,FALSE))</f>
        <v xml:space="preserve">This item is used for the subtotal of expenditures in each department and the total expenditures. </v>
      </c>
      <c r="W33" s="7" t="str">
        <f>IF($U33="","",VLOOKUP(CONCATENATE(Upload!$K33,S33),'Account Codes'!$A:$T,20,FALSE))</f>
        <v>N/A, no school UCOA code listed</v>
      </c>
    </row>
    <row r="34" spans="1:23" x14ac:dyDescent="0.25">
      <c r="A34" s="7">
        <f>IF($U34="","",Municipal!$D$1)</f>
        <v>1010</v>
      </c>
      <c r="B34" s="7" t="str">
        <f>IF($U34="","",Municipal!$G$1)</f>
        <v>Barrington</v>
      </c>
      <c r="C34" s="7">
        <f>IF($U34="","",Municipal!$D$3)</f>
        <v>2</v>
      </c>
      <c r="D34" s="7" t="str">
        <f>IF($U34="","",Municipal!$G$3)</f>
        <v>Budget to Actual 1</v>
      </c>
      <c r="E34" s="7">
        <f>IF($U34="","",Municipal!$G$2)</f>
        <v>2023</v>
      </c>
      <c r="F34" s="7" t="str">
        <f t="shared" si="2"/>
        <v>Fiscal Year of Report</v>
      </c>
      <c r="G34" s="7">
        <f>IF($U34="","",Municipal!$G$6)</f>
        <v>8</v>
      </c>
      <c r="H34" s="7" t="str">
        <f>IF($U34="","",VLOOKUP(Upload!G34,'Other Codes'!$G$2:$H$10,2,FALSE))</f>
        <v>Projected</v>
      </c>
      <c r="I34" s="7">
        <f>IF($U34="","",Municipal!$I$7)</f>
        <v>7</v>
      </c>
      <c r="J34" s="7" t="str">
        <f>IF($U34="","",VLOOKUP(Upload!I34,'Other Codes'!$J$2:$K$8,2,FALSE))</f>
        <v>General Fund Elimination</v>
      </c>
      <c r="K34" s="7">
        <f>IF($U34="","",Municipal!$A14)</f>
        <v>8</v>
      </c>
      <c r="L34" s="7" t="str">
        <f>IF($U34="","",VLOOKUP(K34,'Account Codes'!$E:$F,2,FALSE))</f>
        <v>Financing Uses</v>
      </c>
      <c r="M34" s="7">
        <f>IF($U34="","",Municipal!$B14)</f>
        <v>99</v>
      </c>
      <c r="N34" s="7" t="str">
        <f>IF($U34="","",VLOOKUP(CONCATENATE(Upload!$K34,Upload!M34),'Account Codes'!$B:$I,8,FALSE))</f>
        <v>Financing Uses: Total</v>
      </c>
      <c r="O34" s="7">
        <f>IF($U34="","",Municipal!$C14)</f>
        <v>99</v>
      </c>
      <c r="P34" s="7" t="str">
        <f>IF($U34="","",VLOOKUP(CONCATENATE(Upload!$K34,Upload!O34),'Account Codes'!$C:$L,10,FALSE))</f>
        <v>Financing Uses: Total</v>
      </c>
      <c r="Q34" s="7">
        <f>IF($U34="","",Municipal!$D14)</f>
        <v>99</v>
      </c>
      <c r="R34" s="7" t="str">
        <f>IF($U34="","",VLOOKUP(CONCATENATE(Upload!$K34,Upload!Q34),'Account Codes'!$D:$O,12,FALSE))</f>
        <v>Financing Uses: Total</v>
      </c>
      <c r="S34" s="7">
        <f>IF($U34="","",Municipal!$E14)</f>
        <v>999</v>
      </c>
      <c r="T34" s="7" t="str">
        <f>IF($U34="","",VLOOKUP(CONCATENATE(Upload!$K34,Upload!S34),'Account Codes'!$A:$S,18,FALSE))</f>
        <v>Financing Uses: Total</v>
      </c>
      <c r="U34" s="7">
        <f>IF(Municipal!A14="","",Municipal!$I14)</f>
        <v>0</v>
      </c>
      <c r="V34" s="7" t="str">
        <f>IF($U34="","",VLOOKUP(CONCATENATE(Upload!$K34,S34),'Account Codes'!$A:$S,19,FALSE))</f>
        <v>Total of all financing uses</v>
      </c>
      <c r="W34" s="7" t="str">
        <f>IF($U34="","",VLOOKUP(CONCATENATE(Upload!$K34,S34),'Account Codes'!$A:$T,20,FALSE))</f>
        <v/>
      </c>
    </row>
    <row r="35" spans="1:23" x14ac:dyDescent="0.25">
      <c r="A35" s="7" t="str">
        <f>IF($U35="","",Municipal!$D$1)</f>
        <v/>
      </c>
      <c r="B35" s="7" t="str">
        <f>IF($U35="","",Municipal!$G$1)</f>
        <v/>
      </c>
      <c r="C35" s="7" t="str">
        <f>IF($U35="","",Municipal!$D$3)</f>
        <v/>
      </c>
      <c r="D35" s="7" t="str">
        <f>IF($U35="","",Municipal!$G$3)</f>
        <v/>
      </c>
      <c r="E35" s="7" t="str">
        <f>IF($U35="","",Municipal!$G$2)</f>
        <v/>
      </c>
      <c r="F35" s="7" t="str">
        <f t="shared" si="2"/>
        <v/>
      </c>
      <c r="G35" s="7" t="str">
        <f>IF($U35="","",Municipal!$G$6)</f>
        <v/>
      </c>
      <c r="H35" s="7" t="str">
        <f>IF($U35="","",VLOOKUP(Upload!G35,'Other Codes'!$G$2:$H$10,2,FALSE))</f>
        <v/>
      </c>
      <c r="I35" s="7" t="str">
        <f>IF($U35="","",Municipal!$I$7)</f>
        <v/>
      </c>
      <c r="J35" s="7" t="str">
        <f>IF($U35="","",VLOOKUP(Upload!I35,'Other Codes'!$J$2:$K$8,2,FALSE))</f>
        <v/>
      </c>
      <c r="K35" s="7" t="str">
        <f>IF($U35="","",Municipal!$A15)</f>
        <v/>
      </c>
      <c r="L35" s="7" t="str">
        <f>IF($U35="","",VLOOKUP(K35,'Account Codes'!$E:$F,2,FALSE))</f>
        <v/>
      </c>
      <c r="M35" s="7" t="str">
        <f>IF($U35="","",Municipal!$B15)</f>
        <v/>
      </c>
      <c r="N35" s="7" t="str">
        <f>IF($U35="","",VLOOKUP(CONCATENATE(Upload!$K35,Upload!M35),'Account Codes'!$B:$I,8,FALSE))</f>
        <v/>
      </c>
      <c r="O35" s="7" t="str">
        <f>IF($U35="","",Municipal!$C15)</f>
        <v/>
      </c>
      <c r="P35" s="7" t="str">
        <f>IF($U35="","",VLOOKUP(CONCATENATE(Upload!$K35,Upload!O35),'Account Codes'!$C:$L,10,FALSE))</f>
        <v/>
      </c>
      <c r="Q35" s="7" t="str">
        <f>IF($U35="","",Municipal!$D15)</f>
        <v/>
      </c>
      <c r="R35" s="7" t="str">
        <f>IF($U35="","",VLOOKUP(CONCATENATE(Upload!$K35,Upload!Q35),'Account Codes'!$D:$O,12,FALSE))</f>
        <v/>
      </c>
      <c r="S35" s="7" t="str">
        <f>IF($U35="","",Municipal!$E15)</f>
        <v/>
      </c>
      <c r="T35" s="7" t="str">
        <f>IF($U35="","",VLOOKUP(CONCATENATE(Upload!$K35,Upload!S35),'Account Codes'!$A:$S,18,FALSE))</f>
        <v/>
      </c>
      <c r="U35" s="7" t="str">
        <f>IF(Municipal!A15="","",Municipal!$I15)</f>
        <v/>
      </c>
      <c r="V35" s="7" t="str">
        <f>IF($U35="","",VLOOKUP(CONCATENATE(Upload!$K35,S35),'Account Codes'!$A:$S,19,FALSE))</f>
        <v/>
      </c>
      <c r="W35" s="7" t="str">
        <f>IF($U35="","",VLOOKUP(CONCATENATE(Upload!$K35,S35),'Account Codes'!$A:$T,20,FALSE))</f>
        <v/>
      </c>
    </row>
    <row r="36" spans="1:23" x14ac:dyDescent="0.25">
      <c r="A36" s="7">
        <f>IF($U36="","",Municipal!$D$1)</f>
        <v>1010</v>
      </c>
      <c r="B36" s="7" t="str">
        <f>IF($U36="","",Municipal!$G$1)</f>
        <v>Barrington</v>
      </c>
      <c r="C36" s="7">
        <f>IF($U36="","",Municipal!$D$3)</f>
        <v>2</v>
      </c>
      <c r="D36" s="7" t="str">
        <f>IF($U36="","",Municipal!$G$3)</f>
        <v>Budget to Actual 1</v>
      </c>
      <c r="E36" s="7">
        <f>IF($U36="","",Municipal!$G$2)</f>
        <v>2023</v>
      </c>
      <c r="F36" s="7" t="str">
        <f t="shared" si="2"/>
        <v>Fiscal Year of Report</v>
      </c>
      <c r="G36" s="7">
        <f>IF($U36="","",Municipal!$G$6)</f>
        <v>8</v>
      </c>
      <c r="H36" s="7" t="str">
        <f>IF($U36="","",VLOOKUP(Upload!G36,'Other Codes'!$G$2:$H$10,2,FALSE))</f>
        <v>Projected</v>
      </c>
      <c r="I36" s="7">
        <f>IF($U36="","",Municipal!$I$7)</f>
        <v>7</v>
      </c>
      <c r="J36" s="7" t="str">
        <f>IF($U36="","",VLOOKUP(Upload!I36,'Other Codes'!$J$2:$K$8,2,FALSE))</f>
        <v>General Fund Elimination</v>
      </c>
      <c r="K36" s="7">
        <f>IF($U36="","",Municipal!$A16)</f>
        <v>5</v>
      </c>
      <c r="L36" s="7" t="str">
        <f>IF($U36="","",VLOOKUP(K36,'Account Codes'!$E:$F,2,FALSE))</f>
        <v xml:space="preserve">Fund Balance </v>
      </c>
      <c r="M36" s="7">
        <f>IF($U36="","",Municipal!$B16)</f>
        <v>50</v>
      </c>
      <c r="N36" s="7" t="str">
        <f>IF($U36="","",VLOOKUP(CONCATENATE(Upload!$K36,Upload!M36),'Account Codes'!$B:$I,8,FALSE))</f>
        <v>Fund Balance</v>
      </c>
      <c r="O36" s="7">
        <f>IF($U36="","",Municipal!$C16)</f>
        <v>30</v>
      </c>
      <c r="P36" s="7" t="str">
        <f>IF($U36="","",VLOOKUP(CONCATENATE(Upload!$K36,Upload!O36),'Account Codes'!$C:$L,10,FALSE))</f>
        <v>Net Change</v>
      </c>
      <c r="Q36" s="7">
        <f>IF($U36="","",Municipal!$D16)</f>
        <v>30</v>
      </c>
      <c r="R36" s="7" t="str">
        <f>IF($U36="","",VLOOKUP(CONCATENATE(Upload!$K36,Upload!Q36),'Account Codes'!$D:$O,12,FALSE))</f>
        <v>Net Change</v>
      </c>
      <c r="S36" s="7">
        <f>IF($U36="","",Municipal!$E16)</f>
        <v>300</v>
      </c>
      <c r="T36" s="7" t="str">
        <f>IF($U36="","",VLOOKUP(CONCATENATE(Upload!$K36,Upload!S36),'Account Codes'!$A:$S,18,FALSE))</f>
        <v>Net Change in Fund Balance or Net Position</v>
      </c>
      <c r="U36" s="7">
        <f>IF(Municipal!A16="","",Municipal!$I16)</f>
        <v>0</v>
      </c>
      <c r="V36" s="7" t="str">
        <f>IF($U36="","",VLOOKUP(CONCATENATE(Upload!$K36,S36),'Account Codes'!$A:$S,19,FALSE))</f>
        <v>For any of the reporting periods this item is ending operating balance, which would reflect the end results from current period operations.</v>
      </c>
      <c r="W36" s="7" t="str">
        <f>IF($U36="","",VLOOKUP(CONCATENATE(Upload!$K36,S36),'Account Codes'!$A:$T,20,FALSE))</f>
        <v>N/A, no school UCOA code listed</v>
      </c>
    </row>
    <row r="37" spans="1:23" x14ac:dyDescent="0.25">
      <c r="A37" s="7" t="str">
        <f>IF($U37="","",Municipal!$D$1)</f>
        <v/>
      </c>
      <c r="B37" s="7" t="str">
        <f>IF($U37="","",Municipal!$G$1)</f>
        <v/>
      </c>
      <c r="C37" s="7" t="str">
        <f>IF($U37="","",Municipal!$D$3)</f>
        <v/>
      </c>
      <c r="D37" s="7" t="str">
        <f>IF($U37="","",Municipal!$G$3)</f>
        <v/>
      </c>
      <c r="E37" s="7" t="str">
        <f>IF($U37="","",Municipal!$G$2)</f>
        <v/>
      </c>
      <c r="F37" s="7" t="str">
        <f t="shared" si="2"/>
        <v/>
      </c>
      <c r="G37" s="7" t="str">
        <f>IF($U37="","",Municipal!$G$6)</f>
        <v/>
      </c>
      <c r="H37" s="7" t="str">
        <f>IF($U37="","",VLOOKUP(Upload!G37,'Other Codes'!$G$2:$H$10,2,FALSE))</f>
        <v/>
      </c>
      <c r="I37" s="7" t="str">
        <f>IF($U37="","",Municipal!$I$7)</f>
        <v/>
      </c>
      <c r="J37" s="7" t="str">
        <f>IF($U37="","",VLOOKUP(Upload!I37,'Other Codes'!$J$2:$K$8,2,FALSE))</f>
        <v/>
      </c>
      <c r="K37" s="7" t="str">
        <f>IF($U37="","",Municipal!$A17)</f>
        <v/>
      </c>
      <c r="L37" s="7" t="str">
        <f>IF($U37="","",VLOOKUP(K37,'Account Codes'!$E:$F,2,FALSE))</f>
        <v/>
      </c>
      <c r="M37" s="7" t="str">
        <f>IF($U37="","",Municipal!$B17)</f>
        <v/>
      </c>
      <c r="N37" s="7" t="str">
        <f>IF($U37="","",VLOOKUP(CONCATENATE(Upload!$K37,Upload!M37),'Account Codes'!$B:$I,8,FALSE))</f>
        <v/>
      </c>
      <c r="O37" s="7" t="str">
        <f>IF($U37="","",Municipal!$C17)</f>
        <v/>
      </c>
      <c r="P37" s="7" t="str">
        <f>IF($U37="","",VLOOKUP(CONCATENATE(Upload!$K37,Upload!O37),'Account Codes'!$C:$L,10,FALSE))</f>
        <v/>
      </c>
      <c r="Q37" s="7" t="str">
        <f>IF($U37="","",Municipal!$D17)</f>
        <v/>
      </c>
      <c r="R37" s="7" t="str">
        <f>IF($U37="","",VLOOKUP(CONCATENATE(Upload!$K37,Upload!Q37),'Account Codes'!$D:$O,12,FALSE))</f>
        <v/>
      </c>
      <c r="S37" s="7" t="str">
        <f>IF($U37="","",Municipal!$E17)</f>
        <v/>
      </c>
      <c r="T37" s="7" t="str">
        <f>IF($U37="","",VLOOKUP(CONCATENATE(Upload!$K37,Upload!S37),'Account Codes'!$A:$S,18,FALSE))</f>
        <v/>
      </c>
      <c r="U37" s="7" t="str">
        <f>IF(Municipal!A17="","",Municipal!$I17)</f>
        <v/>
      </c>
      <c r="V37" s="7" t="str">
        <f>IF($U37="","",VLOOKUP(CONCATENATE(Upload!$K37,S37),'Account Codes'!$A:$S,19,FALSE))</f>
        <v/>
      </c>
      <c r="W37" s="7" t="str">
        <f>IF($U37="","",VLOOKUP(CONCATENATE(Upload!$K37,S37),'Account Codes'!$A:$T,20,FALSE))</f>
        <v/>
      </c>
    </row>
    <row r="38" spans="1:23" x14ac:dyDescent="0.25">
      <c r="A38" s="7">
        <f>IF($U38="","",Municipal!$D$1)</f>
        <v>1010</v>
      </c>
      <c r="B38" s="7" t="str">
        <f>IF($U38="","",Municipal!$G$1)</f>
        <v>Barrington</v>
      </c>
      <c r="C38" s="7">
        <f>IF($U38="","",Municipal!$D$3)</f>
        <v>2</v>
      </c>
      <c r="D38" s="7" t="str">
        <f>IF($U38="","",Municipal!$G$3)</f>
        <v>Budget to Actual 1</v>
      </c>
      <c r="E38" s="7">
        <f>IF($U38="","",Municipal!$G$2)</f>
        <v>2023</v>
      </c>
      <c r="F38" s="7" t="str">
        <f t="shared" si="2"/>
        <v>Fiscal Year of Report</v>
      </c>
      <c r="G38" s="7">
        <f>IF($U38="","",Municipal!$G$6)</f>
        <v>8</v>
      </c>
      <c r="H38" s="7" t="str">
        <f>IF($U38="","",VLOOKUP(Upload!G38,'Other Codes'!$G$2:$H$10,2,FALSE))</f>
        <v>Projected</v>
      </c>
      <c r="I38" s="7">
        <f>IF($U38="","",Municipal!$I$7)</f>
        <v>7</v>
      </c>
      <c r="J38" s="7" t="str">
        <f>IF($U38="","",VLOOKUP(Upload!I38,'Other Codes'!$J$2:$K$8,2,FALSE))</f>
        <v>General Fund Elimination</v>
      </c>
      <c r="K38" s="7">
        <f>IF($U38="","",Municipal!$A18)</f>
        <v>5</v>
      </c>
      <c r="L38" s="7" t="str">
        <f>IF($U38="","",VLOOKUP(K38,'Account Codes'!$E:$F,2,FALSE))</f>
        <v xml:space="preserve">Fund Balance </v>
      </c>
      <c r="M38" s="7">
        <f>IF($U38="","",Municipal!$B18)</f>
        <v>50</v>
      </c>
      <c r="N38" s="7" t="str">
        <f>IF($U38="","",VLOOKUP(CONCATENATE(Upload!$K38,Upload!M38),'Account Codes'!$B:$I,8,FALSE))</f>
        <v>Fund Balance</v>
      </c>
      <c r="O38" s="7">
        <f>IF($U38="","",Municipal!$C18)</f>
        <v>20</v>
      </c>
      <c r="P38" s="7" t="str">
        <f>IF($U38="","",VLOOKUP(CONCATENATE(Upload!$K38,Upload!O38),'Account Codes'!$C:$L,10,FALSE))</f>
        <v>Appropriated Fund Balance</v>
      </c>
      <c r="Q38" s="7">
        <f>IF($U38="","",Municipal!$D18)</f>
        <v>20</v>
      </c>
      <c r="R38" s="7" t="str">
        <f>IF($U38="","",VLOOKUP(CONCATENATE(Upload!$K38,Upload!Q38),'Account Codes'!$D:$O,12,FALSE))</f>
        <v>Appropriation from Fund Balance</v>
      </c>
      <c r="S38" s="7">
        <f>IF($U38="","",Municipal!$E18)</f>
        <v>200</v>
      </c>
      <c r="T38" s="7" t="str">
        <f>IF($U38="","",VLOOKUP(CONCATENATE(Upload!$K38,Upload!S38),'Account Codes'!$A:$S,18,FALSE))</f>
        <v>Appropriation from Fund Balance</v>
      </c>
      <c r="U38" s="7">
        <f>IF(Municipal!A18="","",Municipal!$I18)</f>
        <v>0</v>
      </c>
      <c r="V38" s="7" t="str">
        <f>IF($U38="","",VLOOKUP(CONCATENATE(Upload!$K38,S38),'Account Codes'!$A:$S,19,FALSE))</f>
        <v>Budgeted Appropriation from Fund Balance to be used in current fiscal year</v>
      </c>
      <c r="W38" s="7" t="str">
        <f>IF($U38="","",VLOOKUP(CONCATENATE(Upload!$K38,S38),'Account Codes'!$A:$T,20,FALSE))</f>
        <v>(Budget Only 41250, 43250, 44250 )</v>
      </c>
    </row>
    <row r="39" spans="1:23" x14ac:dyDescent="0.25">
      <c r="A39" s="7">
        <f>IF($U39="","",Municipal!$D$1)</f>
        <v>1010</v>
      </c>
      <c r="B39" s="7" t="str">
        <f>IF($U39="","",Municipal!$G$1)</f>
        <v>Barrington</v>
      </c>
      <c r="C39" s="7">
        <f>IF($U39="","",Municipal!$D$3)</f>
        <v>2</v>
      </c>
      <c r="D39" s="7" t="str">
        <f>IF($U39="","",Municipal!$G$3)</f>
        <v>Budget to Actual 1</v>
      </c>
      <c r="E39" s="7">
        <f>IF($U39="","",Municipal!$G$2)</f>
        <v>2023</v>
      </c>
      <c r="F39" s="7" t="str">
        <f t="shared" si="2"/>
        <v>Fiscal Year of Report</v>
      </c>
      <c r="G39" s="7">
        <f>IF($U39="","",Municipal!$G$6)</f>
        <v>8</v>
      </c>
      <c r="H39" s="7" t="str">
        <f>IF($U39="","",VLOOKUP(Upload!G39,'Other Codes'!$G$2:$H$10,2,FALSE))</f>
        <v>Projected</v>
      </c>
      <c r="I39" s="7">
        <f>IF($U39="","",Municipal!$I$7)</f>
        <v>7</v>
      </c>
      <c r="J39" s="7" t="str">
        <f>IF($U39="","",VLOOKUP(Upload!I39,'Other Codes'!$J$2:$K$8,2,FALSE))</f>
        <v>General Fund Elimination</v>
      </c>
      <c r="K39" s="7">
        <f>IF($U39="","",Municipal!$A19)</f>
        <v>5</v>
      </c>
      <c r="L39" s="7" t="str">
        <f>IF($U39="","",VLOOKUP(K39,'Account Codes'!$E:$F,2,FALSE))</f>
        <v xml:space="preserve">Fund Balance </v>
      </c>
      <c r="M39" s="7">
        <f>IF($U39="","",Municipal!$B19)</f>
        <v>50</v>
      </c>
      <c r="N39" s="7" t="str">
        <f>IF($U39="","",VLOOKUP(CONCATENATE(Upload!$K39,Upload!M39),'Account Codes'!$B:$I,8,FALSE))</f>
        <v>Fund Balance</v>
      </c>
      <c r="O39" s="7">
        <f>IF($U39="","",Municipal!$C19)</f>
        <v>20</v>
      </c>
      <c r="P39" s="7" t="str">
        <f>IF($U39="","",VLOOKUP(CONCATENATE(Upload!$K39,Upload!O39),'Account Codes'!$C:$L,10,FALSE))</f>
        <v>Appropriated Fund Balance</v>
      </c>
      <c r="Q39" s="7">
        <f>IF($U39="","",Municipal!$D19)</f>
        <v>25</v>
      </c>
      <c r="R39" s="7" t="str">
        <f>IF($U39="","",VLOOKUP(CONCATENATE(Upload!$K39,Upload!Q39),'Account Codes'!$D:$O,12,FALSE))</f>
        <v>Appropriation to Fund Balance</v>
      </c>
      <c r="S39" s="7">
        <f>IF($U39="","",Municipal!$E19)</f>
        <v>250</v>
      </c>
      <c r="T39" s="7" t="str">
        <f>IF($U39="","",VLOOKUP(CONCATENATE(Upload!$K39,Upload!S39),'Account Codes'!$A:$S,18,FALSE))</f>
        <v>Appropriation to Fund Balance</v>
      </c>
      <c r="U39" s="7">
        <f>IF(Municipal!A19="","",Municipal!$I19)</f>
        <v>0</v>
      </c>
      <c r="V39" s="7" t="str">
        <f>IF($U39="","",VLOOKUP(CONCATENATE(Upload!$K39,S39),'Account Codes'!$A:$S,19,FALSE))</f>
        <v>Budgeted Appropriation to Fund Balance to be reserved for future use in current fiscal year</v>
      </c>
      <c r="W39" s="7" t="str">
        <f>IF($U39="","",VLOOKUP(CONCATENATE(Upload!$K39,S39),'Account Codes'!$A:$T,20,FALSE))</f>
        <v>(Budget Only, N/A, no school UCOA code listed)</v>
      </c>
    </row>
    <row r="40" spans="1:23" x14ac:dyDescent="0.25">
      <c r="A40" s="7" t="str">
        <f>IF($U40="","",Municipal!$D$1)</f>
        <v/>
      </c>
      <c r="B40" s="7" t="str">
        <f>IF($U40="","",Municipal!$G$1)</f>
        <v/>
      </c>
      <c r="C40" s="7" t="str">
        <f>IF($U40="","",Municipal!$D$3)</f>
        <v/>
      </c>
      <c r="D40" s="7" t="str">
        <f>IF($U40="","",Municipal!$G$3)</f>
        <v/>
      </c>
      <c r="E40" s="7" t="str">
        <f>IF($U40="","",Municipal!$G$2)</f>
        <v/>
      </c>
      <c r="F40" s="7" t="str">
        <f t="shared" si="2"/>
        <v/>
      </c>
      <c r="G40" s="7" t="str">
        <f>IF($U40="","",Municipal!$G$6)</f>
        <v/>
      </c>
      <c r="H40" s="7" t="str">
        <f>IF($U40="","",VLOOKUP(Upload!G40,'Other Codes'!$G$2:$H$10,2,FALSE))</f>
        <v/>
      </c>
      <c r="I40" s="7" t="str">
        <f>IF($U40="","",Municipal!$I$7)</f>
        <v/>
      </c>
      <c r="J40" s="7" t="str">
        <f>IF($U40="","",VLOOKUP(Upload!I40,'Other Codes'!$J$2:$K$8,2,FALSE))</f>
        <v/>
      </c>
      <c r="K40" s="7" t="str">
        <f>IF($U40="","",Municipal!$A20)</f>
        <v/>
      </c>
      <c r="L40" s="7" t="str">
        <f>IF($U40="","",VLOOKUP(K40,'Account Codes'!$E:$F,2,FALSE))</f>
        <v/>
      </c>
      <c r="M40" s="7" t="str">
        <f>IF($U40="","",Municipal!$B20)</f>
        <v/>
      </c>
      <c r="N40" s="7" t="str">
        <f>IF($U40="","",VLOOKUP(CONCATENATE(Upload!$K40,Upload!M40),'Account Codes'!$B:$I,8,FALSE))</f>
        <v/>
      </c>
      <c r="O40" s="7" t="str">
        <f>IF($U40="","",Municipal!$C20)</f>
        <v/>
      </c>
      <c r="P40" s="7" t="str">
        <f>IF($U40="","",VLOOKUP(CONCATENATE(Upload!$K40,Upload!O40),'Account Codes'!$C:$L,10,FALSE))</f>
        <v/>
      </c>
      <c r="Q40" s="7" t="str">
        <f>IF($U40="","",Municipal!$D20)</f>
        <v/>
      </c>
      <c r="R40" s="7" t="str">
        <f>IF($U40="","",VLOOKUP(CONCATENATE(Upload!$K40,Upload!Q40),'Account Codes'!$D:$O,12,FALSE))</f>
        <v/>
      </c>
      <c r="S40" s="7" t="str">
        <f>IF($U40="","",Municipal!$E20)</f>
        <v/>
      </c>
      <c r="T40" s="7" t="str">
        <f>IF($U40="","",VLOOKUP(CONCATENATE(Upload!$K40,Upload!S40),'Account Codes'!$A:$S,18,FALSE))</f>
        <v/>
      </c>
      <c r="U40" s="7" t="str">
        <f>IF(Municipal!A20="","",Municipal!$I20)</f>
        <v/>
      </c>
      <c r="V40" s="7" t="str">
        <f>IF($U40="","",VLOOKUP(CONCATENATE(Upload!$K40,S40),'Account Codes'!$A:$S,19,FALSE))</f>
        <v/>
      </c>
      <c r="W40" s="7" t="str">
        <f>IF($U40="","",VLOOKUP(CONCATENATE(Upload!$K40,S40),'Account Codes'!$A:$T,20,FALSE))</f>
        <v/>
      </c>
    </row>
    <row r="41" spans="1:23" x14ac:dyDescent="0.25">
      <c r="A41" s="7">
        <f>IF($U41="","",Municipal!$D$1)</f>
        <v>1010</v>
      </c>
      <c r="B41" s="7" t="str">
        <f>IF($U41="","",Municipal!$G$1)</f>
        <v>Barrington</v>
      </c>
      <c r="C41" s="7">
        <f>IF($U41="","",Municipal!$D$3)</f>
        <v>2</v>
      </c>
      <c r="D41" s="7" t="str">
        <f>IF($U41="","",Municipal!$G$3)</f>
        <v>Budget to Actual 1</v>
      </c>
      <c r="E41" s="7">
        <f>IF($U41="","",Municipal!$G$2)</f>
        <v>2023</v>
      </c>
      <c r="F41" s="7" t="str">
        <f t="shared" si="2"/>
        <v>Fiscal Year of Report</v>
      </c>
      <c r="G41" s="7">
        <f>IF($U41="","",Municipal!$G$6)</f>
        <v>8</v>
      </c>
      <c r="H41" s="7" t="str">
        <f>IF($U41="","",VLOOKUP(Upload!G41,'Other Codes'!$G$2:$H$10,2,FALSE))</f>
        <v>Projected</v>
      </c>
      <c r="I41" s="7">
        <f>IF($U41="","",Municipal!$I$7)</f>
        <v>7</v>
      </c>
      <c r="J41" s="7" t="str">
        <f>IF($U41="","",VLOOKUP(Upload!I41,'Other Codes'!$J$2:$K$8,2,FALSE))</f>
        <v>General Fund Elimination</v>
      </c>
      <c r="K41" s="7">
        <f>IF($U41="","",Municipal!$A21)</f>
        <v>5</v>
      </c>
      <c r="L41" s="7" t="str">
        <f>IF($U41="","",VLOOKUP(K41,'Account Codes'!$E:$F,2,FALSE))</f>
        <v xml:space="preserve">Fund Balance </v>
      </c>
      <c r="M41" s="7">
        <f>IF($U41="","",Municipal!$B21)</f>
        <v>50</v>
      </c>
      <c r="N41" s="7" t="str">
        <f>IF($U41="","",VLOOKUP(CONCATENATE(Upload!$K41,Upload!M41),'Account Codes'!$B:$I,8,FALSE))</f>
        <v>Fund Balance</v>
      </c>
      <c r="O41" s="7">
        <f>IF($U41="","",Municipal!$C21)</f>
        <v>30</v>
      </c>
      <c r="P41" s="7" t="str">
        <f>IF($U41="","",VLOOKUP(CONCATENATE(Upload!$K41,Upload!O41),'Account Codes'!$C:$L,10,FALSE))</f>
        <v>Net Change</v>
      </c>
      <c r="Q41" s="7">
        <f>IF($U41="","",Municipal!$D21)</f>
        <v>30</v>
      </c>
      <c r="R41" s="7" t="str">
        <f>IF($U41="","",VLOOKUP(CONCATENATE(Upload!$K41,Upload!Q41),'Account Codes'!$D:$O,12,FALSE))</f>
        <v>Net Change</v>
      </c>
      <c r="S41" s="7">
        <f>IF($U41="","",Municipal!$E21)</f>
        <v>310</v>
      </c>
      <c r="T41" s="7" t="str">
        <f>IF($U41="","",VLOOKUP(CONCATENATE(Upload!$K41,Upload!S41),'Account Codes'!$A:$S,18,FALSE))</f>
        <v>Unresolved Budget Deficit</v>
      </c>
      <c r="U41" s="7">
        <f>IF(Municipal!A21="","",Municipal!$I21)</f>
        <v>0</v>
      </c>
      <c r="V41" s="7" t="str">
        <f>IF($U41="","",VLOOKUP(CONCATENATE(Upload!$K41,S41),'Account Codes'!$A:$S,19,FALSE))</f>
        <v>Net change in fund balance or net position that is not offset by an equal or greater amount of appropriation of fund balance</v>
      </c>
      <c r="W41" s="7" t="str">
        <f>IF($U41="","",VLOOKUP(CONCATENATE(Upload!$K41,S41),'Account Codes'!$A:$T,20,FALSE))</f>
        <v/>
      </c>
    </row>
    <row r="42" spans="1:23" x14ac:dyDescent="0.25">
      <c r="A42" s="7" t="str">
        <f>IF($U42="","",Municipal!$D$1)</f>
        <v/>
      </c>
      <c r="B42" s="7" t="str">
        <f>IF($U42="","",Municipal!$G$1)</f>
        <v/>
      </c>
      <c r="C42" s="7" t="str">
        <f>IF($U42="","",Municipal!$D$3)</f>
        <v/>
      </c>
      <c r="D42" s="7" t="str">
        <f>IF($U42="","",Municipal!$G$3)</f>
        <v/>
      </c>
      <c r="E42" s="7" t="str">
        <f>IF($U42="","",Municipal!$G$2)</f>
        <v/>
      </c>
      <c r="F42" s="7" t="str">
        <f t="shared" si="2"/>
        <v/>
      </c>
      <c r="G42" s="7" t="str">
        <f>IF($U42="","",Municipal!$G$6)</f>
        <v/>
      </c>
      <c r="H42" s="7" t="str">
        <f>IF($U42="","",VLOOKUP(Upload!G42,'Other Codes'!$G$2:$H$10,2,FALSE))</f>
        <v/>
      </c>
      <c r="I42" s="7" t="str">
        <f>IF($U42="","",Municipal!$I$7)</f>
        <v/>
      </c>
      <c r="J42" s="7" t="str">
        <f>IF($U42="","",VLOOKUP(Upload!I42,'Other Codes'!$J$2:$K$8,2,FALSE))</f>
        <v/>
      </c>
      <c r="K42" s="7" t="str">
        <f>IF($U42="","",Municipal!$A22)</f>
        <v/>
      </c>
      <c r="L42" s="7" t="str">
        <f>IF($U42="","",VLOOKUP(K42,'Account Codes'!$E:$F,2,FALSE))</f>
        <v/>
      </c>
      <c r="M42" s="7" t="str">
        <f>IF($U42="","",Municipal!$B22)</f>
        <v/>
      </c>
      <c r="N42" s="7" t="str">
        <f>IF($U42="","",VLOOKUP(CONCATENATE(Upload!$K42,Upload!M42),'Account Codes'!$B:$I,8,FALSE))</f>
        <v/>
      </c>
      <c r="O42" s="7" t="str">
        <f>IF($U42="","",Municipal!$C22)</f>
        <v/>
      </c>
      <c r="P42" s="7" t="str">
        <f>IF($U42="","",VLOOKUP(CONCATENATE(Upload!$K42,Upload!O42),'Account Codes'!$C:$L,10,FALSE))</f>
        <v/>
      </c>
      <c r="Q42" s="7" t="str">
        <f>IF($U42="","",Municipal!$D22)</f>
        <v/>
      </c>
      <c r="R42" s="7" t="str">
        <f>IF($U42="","",VLOOKUP(CONCATENATE(Upload!$K42,Upload!Q42),'Account Codes'!$D:$O,12,FALSE))</f>
        <v/>
      </c>
      <c r="S42" s="7" t="str">
        <f>IF($U42="","",Municipal!$E22)</f>
        <v/>
      </c>
      <c r="T42" s="7" t="str">
        <f>IF($U42="","",VLOOKUP(CONCATENATE(Upload!$K42,Upload!S42),'Account Codes'!$A:$S,18,FALSE))</f>
        <v/>
      </c>
      <c r="U42" s="7" t="str">
        <f>IF(Municipal!A22="","",Municipal!$I22)</f>
        <v/>
      </c>
      <c r="V42" s="7" t="str">
        <f>IF($U42="","",VLOOKUP(CONCATENATE(Upload!$K42,S42),'Account Codes'!$A:$S,19,FALSE))</f>
        <v/>
      </c>
      <c r="W42" s="7" t="str">
        <f>IF($U42="","",VLOOKUP(CONCATENATE(Upload!$K42,S42),'Account Codes'!$A:$T,20,FALSE))</f>
        <v/>
      </c>
    </row>
    <row r="43" spans="1:23" x14ac:dyDescent="0.25">
      <c r="A43" s="7" t="str">
        <f>IF($U43="","",Municipal!$D$1)</f>
        <v/>
      </c>
      <c r="B43" s="7" t="str">
        <f>IF($U43="","",Municipal!$G$1)</f>
        <v/>
      </c>
      <c r="C43" s="7" t="str">
        <f>IF($U43="","",Municipal!$D$3)</f>
        <v/>
      </c>
      <c r="D43" s="7" t="str">
        <f>IF($U43="","",Municipal!$G$3)</f>
        <v/>
      </c>
      <c r="E43" s="7" t="str">
        <f>IF($U43="","",Municipal!$G$2)</f>
        <v/>
      </c>
      <c r="F43" s="7" t="str">
        <f t="shared" si="2"/>
        <v/>
      </c>
      <c r="G43" s="7" t="str">
        <f>IF($U43="","",Municipal!$G$6)</f>
        <v/>
      </c>
      <c r="H43" s="7" t="str">
        <f>IF($U43="","",VLOOKUP(Upload!G43,'Other Codes'!$G$2:$H$10,2,FALSE))</f>
        <v/>
      </c>
      <c r="I43" s="7" t="str">
        <f>IF($U43="","",Municipal!$I$7)</f>
        <v/>
      </c>
      <c r="J43" s="7" t="str">
        <f>IF($U43="","",VLOOKUP(Upload!I43,'Other Codes'!$J$2:$K$8,2,FALSE))</f>
        <v/>
      </c>
      <c r="K43" s="7" t="str">
        <f>IF($U43="","",Municipal!$A23)</f>
        <v/>
      </c>
      <c r="L43" s="7" t="str">
        <f>IF($U43="","",VLOOKUP(K43,'Account Codes'!$E:$F,2,FALSE))</f>
        <v/>
      </c>
      <c r="M43" s="7" t="str">
        <f>IF($U43="","",Municipal!$B23)</f>
        <v/>
      </c>
      <c r="N43" s="7" t="str">
        <f>IF($U43="","",VLOOKUP(CONCATENATE(Upload!$K43,Upload!M43),'Account Codes'!$B:$I,8,FALSE))</f>
        <v/>
      </c>
      <c r="O43" s="7" t="str">
        <f>IF($U43="","",Municipal!$C23)</f>
        <v/>
      </c>
      <c r="P43" s="7" t="str">
        <f>IF($U43="","",VLOOKUP(CONCATENATE(Upload!$K43,Upload!O43),'Account Codes'!$C:$L,10,FALSE))</f>
        <v/>
      </c>
      <c r="Q43" s="7" t="str">
        <f>IF($U43="","",Municipal!$D23)</f>
        <v/>
      </c>
      <c r="R43" s="7" t="str">
        <f>IF($U43="","",VLOOKUP(CONCATENATE(Upload!$K43,Upload!Q43),'Account Codes'!$D:$O,12,FALSE))</f>
        <v/>
      </c>
      <c r="S43" s="7" t="str">
        <f>IF($U43="","",Municipal!$E23)</f>
        <v/>
      </c>
      <c r="T43" s="7" t="str">
        <f>IF($U43="","",VLOOKUP(CONCATENATE(Upload!$K43,Upload!S43),'Account Codes'!$A:$S,18,FALSE))</f>
        <v/>
      </c>
      <c r="U43" s="7" t="str">
        <f>IF(Municipal!A23="","",Municipal!$I23)</f>
        <v/>
      </c>
      <c r="V43" s="7" t="str">
        <f>IF($U43="","",VLOOKUP(CONCATENATE(Upload!$K43,S43),'Account Codes'!$A:$S,19,FALSE))</f>
        <v/>
      </c>
      <c r="W43" s="7" t="str">
        <f>IF($U43="","",VLOOKUP(CONCATENATE(Upload!$K43,S43),'Account Codes'!$A:$T,20,FALSE))</f>
        <v/>
      </c>
    </row>
    <row r="44" spans="1:23" x14ac:dyDescent="0.25">
      <c r="A44" s="8">
        <f>IF($U44="","",Municipal!$D$1)</f>
        <v>1010</v>
      </c>
      <c r="B44" s="8" t="str">
        <f>IF($U44="","",Municipal!$G$1)</f>
        <v>Barrington</v>
      </c>
      <c r="C44" s="8">
        <f>IF($U44="","",Municipal!$D$3)</f>
        <v>2</v>
      </c>
      <c r="D44" s="8" t="str">
        <f>IF($U44="","",Municipal!$G$3)</f>
        <v>Budget to Actual 1</v>
      </c>
      <c r="E44" s="8">
        <f>IF($U44="","",Municipal!$G$2)</f>
        <v>2023</v>
      </c>
      <c r="F44" s="8" t="str">
        <f>IF($U44="","","Fiscal Year of Report")</f>
        <v>Fiscal Year of Report</v>
      </c>
      <c r="G44" s="8">
        <f>IF($U44="","",Municipal!$G$6)</f>
        <v>8</v>
      </c>
      <c r="H44" s="8" t="str">
        <f>IF($U44="","",VLOOKUP(Upload!G44,'Other Codes'!$G$2:$H$10,2,FALSE))</f>
        <v>Projected</v>
      </c>
      <c r="I44" s="8">
        <f>IF($U44="","",Municipal!$J$7)</f>
        <v>3</v>
      </c>
      <c r="J44" s="8" t="str">
        <f>IF($U44="","",VLOOKUP(Upload!I44,'Other Codes'!$J$2:$K$8,2,FALSE))</f>
        <v>Fund Financial Statements General Fund</v>
      </c>
      <c r="K44" s="8">
        <f>IF($U44="","",Municipal!$A10)</f>
        <v>1</v>
      </c>
      <c r="L44" s="8" t="str">
        <f>IF($U44="","",VLOOKUP(K44,'Account Codes'!$E:$F,2,FALSE))</f>
        <v>Revenue</v>
      </c>
      <c r="M44" s="8">
        <f>IF($U44="","",Municipal!$B10)</f>
        <v>99</v>
      </c>
      <c r="N44" s="8" t="str">
        <f>IF($U44="","",VLOOKUP(CONCATENATE(Upload!$K44,Upload!M44),'Account Codes'!$B:$I,8,FALSE))</f>
        <v>Total Revenue</v>
      </c>
      <c r="O44" s="8">
        <f>IF($U44="","",Municipal!$C10)</f>
        <v>99</v>
      </c>
      <c r="P44" s="8" t="str">
        <f>IF($U44="","",VLOOKUP(CONCATENATE(Upload!$K44,Upload!O44),'Account Codes'!$C:$L,10,FALSE))</f>
        <v>Total Revenue</v>
      </c>
      <c r="Q44" s="8">
        <f>IF($U44="","",Municipal!$D10)</f>
        <v>99</v>
      </c>
      <c r="R44" s="8" t="str">
        <f>IF($U44="","",VLOOKUP(CONCATENATE(Upload!$K44,Upload!Q44),'Account Codes'!$D:$O,12,FALSE))</f>
        <v>Total Revenue</v>
      </c>
      <c r="S44" s="8">
        <f>IF($U44="","",Municipal!$E10)</f>
        <v>999</v>
      </c>
      <c r="T44" s="8" t="str">
        <f>IF($U44="","",VLOOKUP(CONCATENATE(Upload!$K44,Upload!S44),'Account Codes'!$A:$S,18,FALSE))</f>
        <v>Total Revenue</v>
      </c>
      <c r="U44" s="8">
        <f>IF(Municipal!A10="","",Municipal!$J10)</f>
        <v>0</v>
      </c>
      <c r="V44" s="8" t="str">
        <f>IF($U44="","",VLOOKUP(CONCATENATE(Upload!$K44,S44),'Account Codes'!$A:$S,19,FALSE))</f>
        <v xml:space="preserve">This item is used for the subtotal of revenue in each class breakout and the total revenue. </v>
      </c>
      <c r="W44" s="8" t="str">
        <f>IF($U44="","",VLOOKUP(CONCATENATE(Upload!$K44,S44),'Account Codes'!$A:$T,20,FALSE))</f>
        <v>N/A, no school UCOA code listed</v>
      </c>
    </row>
    <row r="45" spans="1:23" x14ac:dyDescent="0.25">
      <c r="A45" s="8">
        <f>IF($U45="","",Municipal!$D$1)</f>
        <v>1010</v>
      </c>
      <c r="B45" s="8" t="str">
        <f>IF($U45="","",Municipal!$G$1)</f>
        <v>Barrington</v>
      </c>
      <c r="C45" s="8">
        <f>IF($U45="","",Municipal!$D$3)</f>
        <v>2</v>
      </c>
      <c r="D45" s="8" t="str">
        <f>IF($U45="","",Municipal!$G$3)</f>
        <v>Budget to Actual 1</v>
      </c>
      <c r="E45" s="8">
        <f>IF($U45="","",Municipal!$G$2)</f>
        <v>2023</v>
      </c>
      <c r="F45" s="8" t="str">
        <f t="shared" ref="F45:F57" si="3">IF($U45="","","Fiscal Year of Report")</f>
        <v>Fiscal Year of Report</v>
      </c>
      <c r="G45" s="8">
        <f>IF($U45="","",Municipal!$G$6)</f>
        <v>8</v>
      </c>
      <c r="H45" s="8" t="str">
        <f>IF($U45="","",VLOOKUP(Upload!G45,'Other Codes'!$G$2:$H$10,2,FALSE))</f>
        <v>Projected</v>
      </c>
      <c r="I45" s="8">
        <f>IF($U45="","",Municipal!$J$7)</f>
        <v>3</v>
      </c>
      <c r="J45" s="8" t="str">
        <f>IF($U45="","",VLOOKUP(Upload!I45,'Other Codes'!$J$2:$K$8,2,FALSE))</f>
        <v>Fund Financial Statements General Fund</v>
      </c>
      <c r="K45" s="8">
        <f>IF($U45="","",Municipal!$A11)</f>
        <v>7</v>
      </c>
      <c r="L45" s="8" t="str">
        <f>IF($U45="","",VLOOKUP(K45,'Account Codes'!$E:$F,2,FALSE))</f>
        <v xml:space="preserve">Financing Sources </v>
      </c>
      <c r="M45" s="8">
        <f>IF($U45="","",Municipal!$B11)</f>
        <v>99</v>
      </c>
      <c r="N45" s="8" t="str">
        <f>IF($U45="","",VLOOKUP(CONCATENATE(Upload!$K45,Upload!M45),'Account Codes'!$B:$I,8,FALSE))</f>
        <v>Financing Sources: Total</v>
      </c>
      <c r="O45" s="8">
        <f>IF($U45="","",Municipal!$C11)</f>
        <v>99</v>
      </c>
      <c r="P45" s="8" t="str">
        <f>IF($U45="","",VLOOKUP(CONCATENATE(Upload!$K45,Upload!O45),'Account Codes'!$C:$L,10,FALSE))</f>
        <v>Financing Sources: Total</v>
      </c>
      <c r="Q45" s="8">
        <f>IF($U45="","",Municipal!$D11)</f>
        <v>99</v>
      </c>
      <c r="R45" s="8" t="str">
        <f>IF($U45="","",VLOOKUP(CONCATENATE(Upload!$K45,Upload!Q45),'Account Codes'!$D:$O,12,FALSE))</f>
        <v>Financing Sources: Total</v>
      </c>
      <c r="S45" s="8">
        <f>IF($U45="","",Municipal!$E11)</f>
        <v>999</v>
      </c>
      <c r="T45" s="8" t="str">
        <f>IF($U45="","",VLOOKUP(CONCATENATE(Upload!$K45,Upload!S45),'Account Codes'!$A:$S,18,FALSE))</f>
        <v>Financing Sources: Total</v>
      </c>
      <c r="U45" s="8">
        <f>IF(Municipal!A11="","",Municipal!$J11)</f>
        <v>0</v>
      </c>
      <c r="V45" s="8" t="str">
        <f>IF($U45="","",VLOOKUP(CONCATENATE(Upload!$K45,S45),'Account Codes'!$A:$S,19,FALSE))</f>
        <v>Total of all financing sources</v>
      </c>
      <c r="W45" s="8" t="str">
        <f>IF($U45="","",VLOOKUP(CONCATENATE(Upload!$K45,S45),'Account Codes'!$A:$T,20,FALSE))</f>
        <v/>
      </c>
    </row>
    <row r="46" spans="1:23" x14ac:dyDescent="0.25">
      <c r="A46" s="8" t="str">
        <f>IF($U46="","",Municipal!$D$1)</f>
        <v/>
      </c>
      <c r="B46" s="8" t="str">
        <f>IF($U46="","",Municipal!$G$1)</f>
        <v/>
      </c>
      <c r="C46" s="8" t="str">
        <f>IF($U46="","",Municipal!$D$3)</f>
        <v/>
      </c>
      <c r="D46" s="8" t="str">
        <f>IF($U46="","",Municipal!$G$3)</f>
        <v/>
      </c>
      <c r="E46" s="8" t="str">
        <f>IF($U46="","",Municipal!$G$2)</f>
        <v/>
      </c>
      <c r="F46" s="8" t="str">
        <f t="shared" si="3"/>
        <v/>
      </c>
      <c r="G46" s="8" t="str">
        <f>IF($U46="","",Municipal!$G$6)</f>
        <v/>
      </c>
      <c r="H46" s="8" t="str">
        <f>IF($U46="","",VLOOKUP(Upload!G46,'Other Codes'!$G$2:$H$10,2,FALSE))</f>
        <v/>
      </c>
      <c r="I46" s="8" t="str">
        <f>IF($U46="","",Municipal!$J$7)</f>
        <v/>
      </c>
      <c r="J46" s="8" t="str">
        <f>IF($U46="","",VLOOKUP(Upload!I46,'Other Codes'!$J$2:$K$8,2,FALSE))</f>
        <v/>
      </c>
      <c r="K46" s="8" t="str">
        <f>IF($U46="","",Municipal!$A12)</f>
        <v/>
      </c>
      <c r="L46" s="8" t="str">
        <f>IF($U46="","",VLOOKUP(K46,'Account Codes'!$E:$F,2,FALSE))</f>
        <v/>
      </c>
      <c r="M46" s="8" t="str">
        <f>IF($U46="","",Municipal!$B12)</f>
        <v/>
      </c>
      <c r="N46" s="8" t="str">
        <f>IF($U46="","",VLOOKUP(CONCATENATE(Upload!$K46,Upload!M46),'Account Codes'!$B:$I,8,FALSE))</f>
        <v/>
      </c>
      <c r="O46" s="8" t="str">
        <f>IF($U46="","",Municipal!$C12)</f>
        <v/>
      </c>
      <c r="P46" s="8" t="str">
        <f>IF($U46="","",VLOOKUP(CONCATENATE(Upload!$K46,Upload!O46),'Account Codes'!$C:$L,10,FALSE))</f>
        <v/>
      </c>
      <c r="Q46" s="8" t="str">
        <f>IF($U46="","",Municipal!$D12)</f>
        <v/>
      </c>
      <c r="R46" s="8" t="str">
        <f>IF($U46="","",VLOOKUP(CONCATENATE(Upload!$K46,Upload!Q46),'Account Codes'!$D:$O,12,FALSE))</f>
        <v/>
      </c>
      <c r="S46" s="8" t="str">
        <f>IF($U46="","",Municipal!$E12)</f>
        <v/>
      </c>
      <c r="T46" s="8" t="str">
        <f>IF($U46="","",VLOOKUP(CONCATENATE(Upload!$K46,Upload!S46),'Account Codes'!$A:$S,18,FALSE))</f>
        <v/>
      </c>
      <c r="U46" s="8" t="str">
        <f>IF(Municipal!A12="","",Municipal!$J12)</f>
        <v/>
      </c>
      <c r="V46" s="8" t="str">
        <f>IF($U46="","",VLOOKUP(CONCATENATE(Upload!$K46,S46),'Account Codes'!$A:$S,19,FALSE))</f>
        <v/>
      </c>
      <c r="W46" s="8" t="str">
        <f>IF($U46="","",VLOOKUP(CONCATENATE(Upload!$K46,S46),'Account Codes'!$A:$T,20,FALSE))</f>
        <v/>
      </c>
    </row>
    <row r="47" spans="1:23" x14ac:dyDescent="0.25">
      <c r="A47" s="8">
        <f>IF($U47="","",Municipal!$D$1)</f>
        <v>1010</v>
      </c>
      <c r="B47" s="8" t="str">
        <f>IF($U47="","",Municipal!$G$1)</f>
        <v>Barrington</v>
      </c>
      <c r="C47" s="8">
        <f>IF($U47="","",Municipal!$D$3)</f>
        <v>2</v>
      </c>
      <c r="D47" s="8" t="str">
        <f>IF($U47="","",Municipal!$G$3)</f>
        <v>Budget to Actual 1</v>
      </c>
      <c r="E47" s="8">
        <f>IF($U47="","",Municipal!$G$2)</f>
        <v>2023</v>
      </c>
      <c r="F47" s="8" t="str">
        <f t="shared" si="3"/>
        <v>Fiscal Year of Report</v>
      </c>
      <c r="G47" s="8">
        <f>IF($U47="","",Municipal!$G$6)</f>
        <v>8</v>
      </c>
      <c r="H47" s="8" t="str">
        <f>IF($U47="","",VLOOKUP(Upload!G47,'Other Codes'!$G$2:$H$10,2,FALSE))</f>
        <v>Projected</v>
      </c>
      <c r="I47" s="8">
        <f>IF($U47="","",Municipal!$J$7)</f>
        <v>3</v>
      </c>
      <c r="J47" s="8" t="str">
        <f>IF($U47="","",VLOOKUP(Upload!I47,'Other Codes'!$J$2:$K$8,2,FALSE))</f>
        <v>Fund Financial Statements General Fund</v>
      </c>
      <c r="K47" s="8">
        <f>IF($U47="","",Municipal!$A13)</f>
        <v>2</v>
      </c>
      <c r="L47" s="8" t="str">
        <f>IF($U47="","",VLOOKUP(K47,'Account Codes'!$E:$F,2,FALSE))</f>
        <v>Expenditures</v>
      </c>
      <c r="M47" s="8">
        <f>IF($U47="","",Municipal!$B13)</f>
        <v>99</v>
      </c>
      <c r="N47" s="8" t="str">
        <f>IF($U47="","",VLOOKUP(CONCATENATE(Upload!$K47,Upload!M47),'Account Codes'!$B:$I,8,FALSE))</f>
        <v>Total Expenditures</v>
      </c>
      <c r="O47" s="8">
        <f>IF($U47="","",Municipal!$C13)</f>
        <v>99</v>
      </c>
      <c r="P47" s="8" t="str">
        <f>IF($U47="","",VLOOKUP(CONCATENATE(Upload!$K47,Upload!O47),'Account Codes'!$C:$L,10,FALSE))</f>
        <v>Total Expenditures</v>
      </c>
      <c r="Q47" s="8">
        <f>IF($U47="","",Municipal!$D13)</f>
        <v>99</v>
      </c>
      <c r="R47" s="8" t="str">
        <f>IF($U47="","",VLOOKUP(CONCATENATE(Upload!$K47,Upload!Q47),'Account Codes'!$D:$O,12,FALSE))</f>
        <v>Total Expenditures</v>
      </c>
      <c r="S47" s="8">
        <f>IF($U47="","",Municipal!$E13)</f>
        <v>999</v>
      </c>
      <c r="T47" s="8" t="str">
        <f>IF($U47="","",VLOOKUP(CONCATENATE(Upload!$K47,Upload!S47),'Account Codes'!$A:$S,18,FALSE))</f>
        <v>Total Expenditures</v>
      </c>
      <c r="U47" s="8">
        <f>IF(Municipal!A13="","",Municipal!$J13)</f>
        <v>0</v>
      </c>
      <c r="V47" s="8" t="str">
        <f>IF($U47="","",VLOOKUP(CONCATENATE(Upload!$K47,S47),'Account Codes'!$A:$S,19,FALSE))</f>
        <v xml:space="preserve">This item is used for the subtotal of expenditures in each department and the total expenditures. </v>
      </c>
      <c r="W47" s="8" t="str">
        <f>IF($U47="","",VLOOKUP(CONCATENATE(Upload!$K47,S47),'Account Codes'!$A:$T,20,FALSE))</f>
        <v>N/A, no school UCOA code listed</v>
      </c>
    </row>
    <row r="48" spans="1:23" x14ac:dyDescent="0.25">
      <c r="A48" s="8">
        <f>IF($U48="","",Municipal!$D$1)</f>
        <v>1010</v>
      </c>
      <c r="B48" s="8" t="str">
        <f>IF($U48="","",Municipal!$G$1)</f>
        <v>Barrington</v>
      </c>
      <c r="C48" s="8">
        <f>IF($U48="","",Municipal!$D$3)</f>
        <v>2</v>
      </c>
      <c r="D48" s="8" t="str">
        <f>IF($U48="","",Municipal!$G$3)</f>
        <v>Budget to Actual 1</v>
      </c>
      <c r="E48" s="8">
        <f>IF($U48="","",Municipal!$G$2)</f>
        <v>2023</v>
      </c>
      <c r="F48" s="8" t="str">
        <f t="shared" si="3"/>
        <v>Fiscal Year of Report</v>
      </c>
      <c r="G48" s="8">
        <f>IF($U48="","",Municipal!$G$6)</f>
        <v>8</v>
      </c>
      <c r="H48" s="8" t="str">
        <f>IF($U48="","",VLOOKUP(Upload!G48,'Other Codes'!$G$2:$H$10,2,FALSE))</f>
        <v>Projected</v>
      </c>
      <c r="I48" s="8">
        <f>IF($U48="","",Municipal!$J$7)</f>
        <v>3</v>
      </c>
      <c r="J48" s="8" t="str">
        <f>IF($U48="","",VLOOKUP(Upload!I48,'Other Codes'!$J$2:$K$8,2,FALSE))</f>
        <v>Fund Financial Statements General Fund</v>
      </c>
      <c r="K48" s="8">
        <f>IF($U48="","",Municipal!$A14)</f>
        <v>8</v>
      </c>
      <c r="L48" s="8" t="str">
        <f>IF($U48="","",VLOOKUP(K48,'Account Codes'!$E:$F,2,FALSE))</f>
        <v>Financing Uses</v>
      </c>
      <c r="M48" s="8">
        <f>IF($U48="","",Municipal!$B14)</f>
        <v>99</v>
      </c>
      <c r="N48" s="8" t="str">
        <f>IF($U48="","",VLOOKUP(CONCATENATE(Upload!$K48,Upload!M48),'Account Codes'!$B:$I,8,FALSE))</f>
        <v>Financing Uses: Total</v>
      </c>
      <c r="O48" s="8">
        <f>IF($U48="","",Municipal!$C14)</f>
        <v>99</v>
      </c>
      <c r="P48" s="8" t="str">
        <f>IF($U48="","",VLOOKUP(CONCATENATE(Upload!$K48,Upload!O48),'Account Codes'!$C:$L,10,FALSE))</f>
        <v>Financing Uses: Total</v>
      </c>
      <c r="Q48" s="8">
        <f>IF($U48="","",Municipal!$D14)</f>
        <v>99</v>
      </c>
      <c r="R48" s="8" t="str">
        <f>IF($U48="","",VLOOKUP(CONCATENATE(Upload!$K48,Upload!Q48),'Account Codes'!$D:$O,12,FALSE))</f>
        <v>Financing Uses: Total</v>
      </c>
      <c r="S48" s="8">
        <f>IF($U48="","",Municipal!$E14)</f>
        <v>999</v>
      </c>
      <c r="T48" s="8" t="str">
        <f>IF($U48="","",VLOOKUP(CONCATENATE(Upload!$K48,Upload!S48),'Account Codes'!$A:$S,18,FALSE))</f>
        <v>Financing Uses: Total</v>
      </c>
      <c r="U48" s="8">
        <f>IF(Municipal!A14="","",Municipal!$J14)</f>
        <v>0</v>
      </c>
      <c r="V48" s="8" t="str">
        <f>IF($U48="","",VLOOKUP(CONCATENATE(Upload!$K48,S48),'Account Codes'!$A:$S,19,FALSE))</f>
        <v>Total of all financing uses</v>
      </c>
      <c r="W48" s="8" t="str">
        <f>IF($U48="","",VLOOKUP(CONCATENATE(Upload!$K48,S48),'Account Codes'!$A:$T,20,FALSE))</f>
        <v/>
      </c>
    </row>
    <row r="49" spans="1:23" x14ac:dyDescent="0.25">
      <c r="A49" s="8" t="str">
        <f>IF($U49="","",Municipal!$D$1)</f>
        <v/>
      </c>
      <c r="B49" s="8" t="str">
        <f>IF($U49="","",Municipal!$G$1)</f>
        <v/>
      </c>
      <c r="C49" s="8" t="str">
        <f>IF($U49="","",Municipal!$D$3)</f>
        <v/>
      </c>
      <c r="D49" s="8" t="str">
        <f>IF($U49="","",Municipal!$G$3)</f>
        <v/>
      </c>
      <c r="E49" s="8" t="str">
        <f>IF($U49="","",Municipal!$G$2)</f>
        <v/>
      </c>
      <c r="F49" s="8" t="str">
        <f t="shared" si="3"/>
        <v/>
      </c>
      <c r="G49" s="8" t="str">
        <f>IF($U49="","",Municipal!$G$6)</f>
        <v/>
      </c>
      <c r="H49" s="8" t="str">
        <f>IF($U49="","",VLOOKUP(Upload!G49,'Other Codes'!$G$2:$H$10,2,FALSE))</f>
        <v/>
      </c>
      <c r="I49" s="8" t="str">
        <f>IF($U49="","",Municipal!$J$7)</f>
        <v/>
      </c>
      <c r="J49" s="8" t="str">
        <f>IF($U49="","",VLOOKUP(Upload!I49,'Other Codes'!$J$2:$K$8,2,FALSE))</f>
        <v/>
      </c>
      <c r="K49" s="8" t="str">
        <f>IF($U49="","",Municipal!$A15)</f>
        <v/>
      </c>
      <c r="L49" s="8" t="str">
        <f>IF($U49="","",VLOOKUP(K49,'Account Codes'!$E:$F,2,FALSE))</f>
        <v/>
      </c>
      <c r="M49" s="8" t="str">
        <f>IF($U49="","",Municipal!$B15)</f>
        <v/>
      </c>
      <c r="N49" s="8" t="str">
        <f>IF($U49="","",VLOOKUP(CONCATENATE(Upload!$K49,Upload!M49),'Account Codes'!$B:$I,8,FALSE))</f>
        <v/>
      </c>
      <c r="O49" s="8" t="str">
        <f>IF($U49="","",Municipal!$C15)</f>
        <v/>
      </c>
      <c r="P49" s="8" t="str">
        <f>IF($U49="","",VLOOKUP(CONCATENATE(Upload!$K49,Upload!O49),'Account Codes'!$C:$L,10,FALSE))</f>
        <v/>
      </c>
      <c r="Q49" s="8" t="str">
        <f>IF($U49="","",Municipal!$D15)</f>
        <v/>
      </c>
      <c r="R49" s="8" t="str">
        <f>IF($U49="","",VLOOKUP(CONCATENATE(Upload!$K49,Upload!Q49),'Account Codes'!$D:$O,12,FALSE))</f>
        <v/>
      </c>
      <c r="S49" s="8" t="str">
        <f>IF($U49="","",Municipal!$E15)</f>
        <v/>
      </c>
      <c r="T49" s="8" t="str">
        <f>IF($U49="","",VLOOKUP(CONCATENATE(Upload!$K49,Upload!S49),'Account Codes'!$A:$S,18,FALSE))</f>
        <v/>
      </c>
      <c r="U49" s="8" t="str">
        <f>IF(Municipal!A15="","",Municipal!$J15)</f>
        <v/>
      </c>
      <c r="V49" s="8" t="str">
        <f>IF($U49="","",VLOOKUP(CONCATENATE(Upload!$K49,S49),'Account Codes'!$A:$S,19,FALSE))</f>
        <v/>
      </c>
      <c r="W49" s="8" t="str">
        <f>IF($U49="","",VLOOKUP(CONCATENATE(Upload!$K49,S49),'Account Codes'!$A:$T,20,FALSE))</f>
        <v/>
      </c>
    </row>
    <row r="50" spans="1:23" x14ac:dyDescent="0.25">
      <c r="A50" s="8">
        <f>IF($U50="","",Municipal!$D$1)</f>
        <v>1010</v>
      </c>
      <c r="B50" s="8" t="str">
        <f>IF($U50="","",Municipal!$G$1)</f>
        <v>Barrington</v>
      </c>
      <c r="C50" s="8">
        <f>IF($U50="","",Municipal!$D$3)</f>
        <v>2</v>
      </c>
      <c r="D50" s="8" t="str">
        <f>IF($U50="","",Municipal!$G$3)</f>
        <v>Budget to Actual 1</v>
      </c>
      <c r="E50" s="8">
        <f>IF($U50="","",Municipal!$G$2)</f>
        <v>2023</v>
      </c>
      <c r="F50" s="8" t="str">
        <f t="shared" si="3"/>
        <v>Fiscal Year of Report</v>
      </c>
      <c r="G50" s="8">
        <f>IF($U50="","",Municipal!$G$6)</f>
        <v>8</v>
      </c>
      <c r="H50" s="8" t="str">
        <f>IF($U50="","",VLOOKUP(Upload!G50,'Other Codes'!$G$2:$H$10,2,FALSE))</f>
        <v>Projected</v>
      </c>
      <c r="I50" s="8">
        <f>IF($U50="","",Municipal!$J$7)</f>
        <v>3</v>
      </c>
      <c r="J50" s="8" t="str">
        <f>IF($U50="","",VLOOKUP(Upload!I50,'Other Codes'!$J$2:$K$8,2,FALSE))</f>
        <v>Fund Financial Statements General Fund</v>
      </c>
      <c r="K50" s="8">
        <f>IF($U50="","",Municipal!$A16)</f>
        <v>5</v>
      </c>
      <c r="L50" s="8" t="str">
        <f>IF($U50="","",VLOOKUP(K50,'Account Codes'!$E:$F,2,FALSE))</f>
        <v xml:space="preserve">Fund Balance </v>
      </c>
      <c r="M50" s="8">
        <f>IF($U50="","",Municipal!$B16)</f>
        <v>50</v>
      </c>
      <c r="N50" s="8" t="str">
        <f>IF($U50="","",VLOOKUP(CONCATENATE(Upload!$K50,Upload!M50),'Account Codes'!$B:$I,8,FALSE))</f>
        <v>Fund Balance</v>
      </c>
      <c r="O50" s="8">
        <f>IF($U50="","",Municipal!$C16)</f>
        <v>30</v>
      </c>
      <c r="P50" s="8" t="str">
        <f>IF($U50="","",VLOOKUP(CONCATENATE(Upload!$K50,Upload!O50),'Account Codes'!$C:$L,10,FALSE))</f>
        <v>Net Change</v>
      </c>
      <c r="Q50" s="8">
        <f>IF($U50="","",Municipal!$D16)</f>
        <v>30</v>
      </c>
      <c r="R50" s="8" t="str">
        <f>IF($U50="","",VLOOKUP(CONCATENATE(Upload!$K50,Upload!Q50),'Account Codes'!$D:$O,12,FALSE))</f>
        <v>Net Change</v>
      </c>
      <c r="S50" s="8">
        <f>IF($U50="","",Municipal!$E16)</f>
        <v>300</v>
      </c>
      <c r="T50" s="8" t="str">
        <f>IF($U50="","",VLOOKUP(CONCATENATE(Upload!$K50,Upload!S50),'Account Codes'!$A:$S,18,FALSE))</f>
        <v>Net Change in Fund Balance or Net Position</v>
      </c>
      <c r="U50" s="8">
        <f>IF(Municipal!A16="","",Municipal!$J16)</f>
        <v>0</v>
      </c>
      <c r="V50" s="8" t="str">
        <f>IF($U50="","",VLOOKUP(CONCATENATE(Upload!$K50,S50),'Account Codes'!$A:$S,19,FALSE))</f>
        <v>For any of the reporting periods this item is ending operating balance, which would reflect the end results from current period operations.</v>
      </c>
      <c r="W50" s="8" t="str">
        <f>IF($U50="","",VLOOKUP(CONCATENATE(Upload!$K50,S50),'Account Codes'!$A:$T,20,FALSE))</f>
        <v>N/A, no school UCOA code listed</v>
      </c>
    </row>
    <row r="51" spans="1:23" x14ac:dyDescent="0.25">
      <c r="A51" s="8" t="str">
        <f>IF($U51="","",Municipal!$D$1)</f>
        <v/>
      </c>
      <c r="B51" s="8" t="str">
        <f>IF($U51="","",Municipal!$G$1)</f>
        <v/>
      </c>
      <c r="C51" s="8" t="str">
        <f>IF($U51="","",Municipal!$D$3)</f>
        <v/>
      </c>
      <c r="D51" s="8" t="str">
        <f>IF($U51="","",Municipal!$G$3)</f>
        <v/>
      </c>
      <c r="E51" s="8" t="str">
        <f>IF($U51="","",Municipal!$G$2)</f>
        <v/>
      </c>
      <c r="F51" s="8" t="str">
        <f t="shared" si="3"/>
        <v/>
      </c>
      <c r="G51" s="8" t="str">
        <f>IF($U51="","",Municipal!$G$6)</f>
        <v/>
      </c>
      <c r="H51" s="8" t="str">
        <f>IF($U51="","",VLOOKUP(Upload!G51,'Other Codes'!$G$2:$H$10,2,FALSE))</f>
        <v/>
      </c>
      <c r="I51" s="8" t="str">
        <f>IF($U51="","",Municipal!$J$7)</f>
        <v/>
      </c>
      <c r="J51" s="8" t="str">
        <f>IF($U51="","",VLOOKUP(Upload!I51,'Other Codes'!$J$2:$K$8,2,FALSE))</f>
        <v/>
      </c>
      <c r="K51" s="8" t="str">
        <f>IF($U51="","",Municipal!$A17)</f>
        <v/>
      </c>
      <c r="L51" s="8" t="str">
        <f>IF($U51="","",VLOOKUP(K51,'Account Codes'!$E:$F,2,FALSE))</f>
        <v/>
      </c>
      <c r="M51" s="8" t="str">
        <f>IF($U51="","",Municipal!$B17)</f>
        <v/>
      </c>
      <c r="N51" s="8" t="str">
        <f>IF($U51="","",VLOOKUP(CONCATENATE(Upload!$K51,Upload!M51),'Account Codes'!$B:$I,8,FALSE))</f>
        <v/>
      </c>
      <c r="O51" s="8" t="str">
        <f>IF($U51="","",Municipal!$C17)</f>
        <v/>
      </c>
      <c r="P51" s="8" t="str">
        <f>IF($U51="","",VLOOKUP(CONCATENATE(Upload!$K51,Upload!O51),'Account Codes'!$C:$L,10,FALSE))</f>
        <v/>
      </c>
      <c r="Q51" s="8" t="str">
        <f>IF($U51="","",Municipal!$D17)</f>
        <v/>
      </c>
      <c r="R51" s="8" t="str">
        <f>IF($U51="","",VLOOKUP(CONCATENATE(Upload!$K51,Upload!Q51),'Account Codes'!$D:$O,12,FALSE))</f>
        <v/>
      </c>
      <c r="S51" s="8" t="str">
        <f>IF($U51="","",Municipal!$E17)</f>
        <v/>
      </c>
      <c r="T51" s="8" t="str">
        <f>IF($U51="","",VLOOKUP(CONCATENATE(Upload!$K51,Upload!S51),'Account Codes'!$A:$S,18,FALSE))</f>
        <v/>
      </c>
      <c r="U51" s="8" t="str">
        <f>IF(Municipal!A17="","",Municipal!$J17)</f>
        <v/>
      </c>
      <c r="V51" s="8" t="str">
        <f>IF($U51="","",VLOOKUP(CONCATENATE(Upload!$K51,S51),'Account Codes'!$A:$S,19,FALSE))</f>
        <v/>
      </c>
      <c r="W51" s="8" t="str">
        <f>IF($U51="","",VLOOKUP(CONCATENATE(Upload!$K51,S51),'Account Codes'!$A:$T,20,FALSE))</f>
        <v/>
      </c>
    </row>
    <row r="52" spans="1:23" x14ac:dyDescent="0.25">
      <c r="A52" s="8">
        <f>IF($U52="","",Municipal!$D$1)</f>
        <v>1010</v>
      </c>
      <c r="B52" s="8" t="str">
        <f>IF($U52="","",Municipal!$G$1)</f>
        <v>Barrington</v>
      </c>
      <c r="C52" s="8">
        <f>IF($U52="","",Municipal!$D$3)</f>
        <v>2</v>
      </c>
      <c r="D52" s="8" t="str">
        <f>IF($U52="","",Municipal!$G$3)</f>
        <v>Budget to Actual 1</v>
      </c>
      <c r="E52" s="8">
        <f>IF($U52="","",Municipal!$G$2)</f>
        <v>2023</v>
      </c>
      <c r="F52" s="8" t="str">
        <f t="shared" si="3"/>
        <v>Fiscal Year of Report</v>
      </c>
      <c r="G52" s="8">
        <f>IF($U52="","",Municipal!$G$6)</f>
        <v>8</v>
      </c>
      <c r="H52" s="8" t="str">
        <f>IF($U52="","",VLOOKUP(Upload!G52,'Other Codes'!$G$2:$H$10,2,FALSE))</f>
        <v>Projected</v>
      </c>
      <c r="I52" s="8">
        <f>IF($U52="","",Municipal!$J$7)</f>
        <v>3</v>
      </c>
      <c r="J52" s="8" t="str">
        <f>IF($U52="","",VLOOKUP(Upload!I52,'Other Codes'!$J$2:$K$8,2,FALSE))</f>
        <v>Fund Financial Statements General Fund</v>
      </c>
      <c r="K52" s="8">
        <f>IF($U52="","",Municipal!$A18)</f>
        <v>5</v>
      </c>
      <c r="L52" s="8" t="str">
        <f>IF($U52="","",VLOOKUP(K52,'Account Codes'!$E:$F,2,FALSE))</f>
        <v xml:space="preserve">Fund Balance </v>
      </c>
      <c r="M52" s="8">
        <f>IF($U52="","",Municipal!$B18)</f>
        <v>50</v>
      </c>
      <c r="N52" s="8" t="str">
        <f>IF($U52="","",VLOOKUP(CONCATENATE(Upload!$K52,Upload!M52),'Account Codes'!$B:$I,8,FALSE))</f>
        <v>Fund Balance</v>
      </c>
      <c r="O52" s="8">
        <f>IF($U52="","",Municipal!$C18)</f>
        <v>20</v>
      </c>
      <c r="P52" s="8" t="str">
        <f>IF($U52="","",VLOOKUP(CONCATENATE(Upload!$K52,Upload!O52),'Account Codes'!$C:$L,10,FALSE))</f>
        <v>Appropriated Fund Balance</v>
      </c>
      <c r="Q52" s="8">
        <f>IF($U52="","",Municipal!$D18)</f>
        <v>20</v>
      </c>
      <c r="R52" s="8" t="str">
        <f>IF($U52="","",VLOOKUP(CONCATENATE(Upload!$K52,Upload!Q52),'Account Codes'!$D:$O,12,FALSE))</f>
        <v>Appropriation from Fund Balance</v>
      </c>
      <c r="S52" s="8">
        <f>IF($U52="","",Municipal!$E18)</f>
        <v>200</v>
      </c>
      <c r="T52" s="8" t="str">
        <f>IF($U52="","",VLOOKUP(CONCATENATE(Upload!$K52,Upload!S52),'Account Codes'!$A:$S,18,FALSE))</f>
        <v>Appropriation from Fund Balance</v>
      </c>
      <c r="U52" s="8">
        <f>IF(Municipal!A18="","",Municipal!$J18)</f>
        <v>0</v>
      </c>
      <c r="V52" s="8" t="str">
        <f>IF($U52="","",VLOOKUP(CONCATENATE(Upload!$K52,S52),'Account Codes'!$A:$S,19,FALSE))</f>
        <v>Budgeted Appropriation from Fund Balance to be used in current fiscal year</v>
      </c>
      <c r="W52" s="8" t="str">
        <f>IF($U52="","",VLOOKUP(CONCATENATE(Upload!$K52,S52),'Account Codes'!$A:$T,20,FALSE))</f>
        <v>(Budget Only 41250, 43250, 44250 )</v>
      </c>
    </row>
    <row r="53" spans="1:23" x14ac:dyDescent="0.25">
      <c r="A53" s="8">
        <f>IF($U53="","",Municipal!$D$1)</f>
        <v>1010</v>
      </c>
      <c r="B53" s="8" t="str">
        <f>IF($U53="","",Municipal!$G$1)</f>
        <v>Barrington</v>
      </c>
      <c r="C53" s="8">
        <f>IF($U53="","",Municipal!$D$3)</f>
        <v>2</v>
      </c>
      <c r="D53" s="8" t="str">
        <f>IF($U53="","",Municipal!$G$3)</f>
        <v>Budget to Actual 1</v>
      </c>
      <c r="E53" s="8">
        <f>IF($U53="","",Municipal!$G$2)</f>
        <v>2023</v>
      </c>
      <c r="F53" s="8" t="str">
        <f t="shared" si="3"/>
        <v>Fiscal Year of Report</v>
      </c>
      <c r="G53" s="8">
        <f>IF($U53="","",Municipal!$G$6)</f>
        <v>8</v>
      </c>
      <c r="H53" s="8" t="str">
        <f>IF($U53="","",VLOOKUP(Upload!G53,'Other Codes'!$G$2:$H$10,2,FALSE))</f>
        <v>Projected</v>
      </c>
      <c r="I53" s="8">
        <f>IF($U53="","",Municipal!$J$7)</f>
        <v>3</v>
      </c>
      <c r="J53" s="8" t="str">
        <f>IF($U53="","",VLOOKUP(Upload!I53,'Other Codes'!$J$2:$K$8,2,FALSE))</f>
        <v>Fund Financial Statements General Fund</v>
      </c>
      <c r="K53" s="8">
        <f>IF($U53="","",Municipal!$A19)</f>
        <v>5</v>
      </c>
      <c r="L53" s="8" t="str">
        <f>IF($U53="","",VLOOKUP(K53,'Account Codes'!$E:$F,2,FALSE))</f>
        <v xml:space="preserve">Fund Balance </v>
      </c>
      <c r="M53" s="8">
        <f>IF($U53="","",Municipal!$B19)</f>
        <v>50</v>
      </c>
      <c r="N53" s="8" t="str">
        <f>IF($U53="","",VLOOKUP(CONCATENATE(Upload!$K53,Upload!M53),'Account Codes'!$B:$I,8,FALSE))</f>
        <v>Fund Balance</v>
      </c>
      <c r="O53" s="8">
        <f>IF($U53="","",Municipal!$C19)</f>
        <v>20</v>
      </c>
      <c r="P53" s="8" t="str">
        <f>IF($U53="","",VLOOKUP(CONCATENATE(Upload!$K53,Upload!O53),'Account Codes'!$C:$L,10,FALSE))</f>
        <v>Appropriated Fund Balance</v>
      </c>
      <c r="Q53" s="8">
        <f>IF($U53="","",Municipal!$D19)</f>
        <v>25</v>
      </c>
      <c r="R53" s="8" t="str">
        <f>IF($U53="","",VLOOKUP(CONCATENATE(Upload!$K53,Upload!Q53),'Account Codes'!$D:$O,12,FALSE))</f>
        <v>Appropriation to Fund Balance</v>
      </c>
      <c r="S53" s="8">
        <f>IF($U53="","",Municipal!$E19)</f>
        <v>250</v>
      </c>
      <c r="T53" s="8" t="str">
        <f>IF($U53="","",VLOOKUP(CONCATENATE(Upload!$K53,Upload!S53),'Account Codes'!$A:$S,18,FALSE))</f>
        <v>Appropriation to Fund Balance</v>
      </c>
      <c r="U53" s="8">
        <f>IF(Municipal!A19="","",Municipal!$J19)</f>
        <v>0</v>
      </c>
      <c r="V53" s="8" t="str">
        <f>IF($U53="","",VLOOKUP(CONCATENATE(Upload!$K53,S53),'Account Codes'!$A:$S,19,FALSE))</f>
        <v>Budgeted Appropriation to Fund Balance to be reserved for future use in current fiscal year</v>
      </c>
      <c r="W53" s="8" t="str">
        <f>IF($U53="","",VLOOKUP(CONCATENATE(Upload!$K53,S53),'Account Codes'!$A:$T,20,FALSE))</f>
        <v>(Budget Only, N/A, no school UCOA code listed)</v>
      </c>
    </row>
    <row r="54" spans="1:23" x14ac:dyDescent="0.25">
      <c r="A54" s="8" t="str">
        <f>IF($U54="","",Municipal!$D$1)</f>
        <v/>
      </c>
      <c r="B54" s="8" t="str">
        <f>IF($U54="","",Municipal!$G$1)</f>
        <v/>
      </c>
      <c r="C54" s="8" t="str">
        <f>IF($U54="","",Municipal!$D$3)</f>
        <v/>
      </c>
      <c r="D54" s="8" t="str">
        <f>IF($U54="","",Municipal!$G$3)</f>
        <v/>
      </c>
      <c r="E54" s="8" t="str">
        <f>IF($U54="","",Municipal!$G$2)</f>
        <v/>
      </c>
      <c r="F54" s="8" t="str">
        <f t="shared" si="3"/>
        <v/>
      </c>
      <c r="G54" s="8" t="str">
        <f>IF($U54="","",Municipal!$G$6)</f>
        <v/>
      </c>
      <c r="H54" s="8" t="str">
        <f>IF($U54="","",VLOOKUP(Upload!G54,'Other Codes'!$G$2:$H$10,2,FALSE))</f>
        <v/>
      </c>
      <c r="I54" s="8" t="str">
        <f>IF($U54="","",Municipal!$J$7)</f>
        <v/>
      </c>
      <c r="J54" s="8" t="str">
        <f>IF($U54="","",VLOOKUP(Upload!I54,'Other Codes'!$J$2:$K$8,2,FALSE))</f>
        <v/>
      </c>
      <c r="K54" s="8" t="str">
        <f>IF($U54="","",Municipal!$A20)</f>
        <v/>
      </c>
      <c r="L54" s="8" t="str">
        <f>IF($U54="","",VLOOKUP(K54,'Account Codes'!$E:$F,2,FALSE))</f>
        <v/>
      </c>
      <c r="M54" s="8" t="str">
        <f>IF($U54="","",Municipal!$B20)</f>
        <v/>
      </c>
      <c r="N54" s="8" t="str">
        <f>IF($U54="","",VLOOKUP(CONCATENATE(Upload!$K54,Upload!M54),'Account Codes'!$B:$I,8,FALSE))</f>
        <v/>
      </c>
      <c r="O54" s="8" t="str">
        <f>IF($U54="","",Municipal!$C20)</f>
        <v/>
      </c>
      <c r="P54" s="8" t="str">
        <f>IF($U54="","",VLOOKUP(CONCATENATE(Upload!$K54,Upload!O54),'Account Codes'!$C:$L,10,FALSE))</f>
        <v/>
      </c>
      <c r="Q54" s="8" t="str">
        <f>IF($U54="","",Municipal!$D20)</f>
        <v/>
      </c>
      <c r="R54" s="8" t="str">
        <f>IF($U54="","",VLOOKUP(CONCATENATE(Upload!$K54,Upload!Q54),'Account Codes'!$D:$O,12,FALSE))</f>
        <v/>
      </c>
      <c r="S54" s="8" t="str">
        <f>IF($U54="","",Municipal!$E20)</f>
        <v/>
      </c>
      <c r="T54" s="8" t="str">
        <f>IF($U54="","",VLOOKUP(CONCATENATE(Upload!$K54,Upload!S54),'Account Codes'!$A:$S,18,FALSE))</f>
        <v/>
      </c>
      <c r="U54" s="8" t="str">
        <f>IF(Municipal!A20="","",Municipal!$J20)</f>
        <v/>
      </c>
      <c r="V54" s="8" t="str">
        <f>IF($U54="","",VLOOKUP(CONCATENATE(Upload!$K54,S54),'Account Codes'!$A:$S,19,FALSE))</f>
        <v/>
      </c>
      <c r="W54" s="8" t="str">
        <f>IF($U54="","",VLOOKUP(CONCATENATE(Upload!$K54,S54),'Account Codes'!$A:$T,20,FALSE))</f>
        <v/>
      </c>
    </row>
    <row r="55" spans="1:23" x14ac:dyDescent="0.25">
      <c r="A55" s="8">
        <f>IF($U55="","",Municipal!$D$1)</f>
        <v>1010</v>
      </c>
      <c r="B55" s="8" t="str">
        <f>IF($U55="","",Municipal!$G$1)</f>
        <v>Barrington</v>
      </c>
      <c r="C55" s="8">
        <f>IF($U55="","",Municipal!$D$3)</f>
        <v>2</v>
      </c>
      <c r="D55" s="8" t="str">
        <f>IF($U55="","",Municipal!$G$3)</f>
        <v>Budget to Actual 1</v>
      </c>
      <c r="E55" s="8">
        <f>IF($U55="","",Municipal!$G$2)</f>
        <v>2023</v>
      </c>
      <c r="F55" s="8" t="str">
        <f t="shared" si="3"/>
        <v>Fiscal Year of Report</v>
      </c>
      <c r="G55" s="8">
        <f>IF($U55="","",Municipal!$G$6)</f>
        <v>8</v>
      </c>
      <c r="H55" s="8" t="str">
        <f>IF($U55="","",VLOOKUP(Upload!G55,'Other Codes'!$G$2:$H$10,2,FALSE))</f>
        <v>Projected</v>
      </c>
      <c r="I55" s="8">
        <f>IF($U55="","",Municipal!$J$7)</f>
        <v>3</v>
      </c>
      <c r="J55" s="8" t="str">
        <f>IF($U55="","",VLOOKUP(Upload!I55,'Other Codes'!$J$2:$K$8,2,FALSE))</f>
        <v>Fund Financial Statements General Fund</v>
      </c>
      <c r="K55" s="8">
        <f>IF($U55="","",Municipal!$A21)</f>
        <v>5</v>
      </c>
      <c r="L55" s="8" t="str">
        <f>IF($U55="","",VLOOKUP(K55,'Account Codes'!$E:$F,2,FALSE))</f>
        <v xml:space="preserve">Fund Balance </v>
      </c>
      <c r="M55" s="8">
        <f>IF($U55="","",Municipal!$B21)</f>
        <v>50</v>
      </c>
      <c r="N55" s="8" t="str">
        <f>IF($U55="","",VLOOKUP(CONCATENATE(Upload!$K55,Upload!M55),'Account Codes'!$B:$I,8,FALSE))</f>
        <v>Fund Balance</v>
      </c>
      <c r="O55" s="8">
        <f>IF($U55="","",Municipal!$C21)</f>
        <v>30</v>
      </c>
      <c r="P55" s="8" t="str">
        <f>IF($U55="","",VLOOKUP(CONCATENATE(Upload!$K55,Upload!O55),'Account Codes'!$C:$L,10,FALSE))</f>
        <v>Net Change</v>
      </c>
      <c r="Q55" s="8">
        <f>IF($U55="","",Municipal!$D21)</f>
        <v>30</v>
      </c>
      <c r="R55" s="8" t="str">
        <f>IF($U55="","",VLOOKUP(CONCATENATE(Upload!$K55,Upload!Q55),'Account Codes'!$D:$O,12,FALSE))</f>
        <v>Net Change</v>
      </c>
      <c r="S55" s="8">
        <f>IF($U55="","",Municipal!$E21)</f>
        <v>310</v>
      </c>
      <c r="T55" s="8" t="str">
        <f>IF($U55="","",VLOOKUP(CONCATENATE(Upload!$K55,Upload!S55),'Account Codes'!$A:$S,18,FALSE))</f>
        <v>Unresolved Budget Deficit</v>
      </c>
      <c r="U55" s="8">
        <f>IF(Municipal!A21="","",Municipal!$J21)</f>
        <v>0</v>
      </c>
      <c r="V55" s="8" t="str">
        <f>IF($U55="","",VLOOKUP(CONCATENATE(Upload!$K55,S55),'Account Codes'!$A:$S,19,FALSE))</f>
        <v>Net change in fund balance or net position that is not offset by an equal or greater amount of appropriation of fund balance</v>
      </c>
      <c r="W55" s="8" t="str">
        <f>IF($U55="","",VLOOKUP(CONCATENATE(Upload!$K55,S55),'Account Codes'!$A:$T,20,FALSE))</f>
        <v/>
      </c>
    </row>
    <row r="56" spans="1:23" x14ac:dyDescent="0.25">
      <c r="A56" s="8" t="str">
        <f>IF($U56="","",Municipal!$D$1)</f>
        <v/>
      </c>
      <c r="B56" s="8" t="str">
        <f>IF($U56="","",Municipal!$G$1)</f>
        <v/>
      </c>
      <c r="C56" s="8" t="str">
        <f>IF($U56="","",Municipal!$D$3)</f>
        <v/>
      </c>
      <c r="D56" s="8" t="str">
        <f>IF($U56="","",Municipal!$G$3)</f>
        <v/>
      </c>
      <c r="E56" s="8" t="str">
        <f>IF($U56="","",Municipal!$G$2)</f>
        <v/>
      </c>
      <c r="F56" s="8" t="str">
        <f t="shared" si="3"/>
        <v/>
      </c>
      <c r="G56" s="8" t="str">
        <f>IF($U56="","",Municipal!$G$6)</f>
        <v/>
      </c>
      <c r="H56" s="8" t="str">
        <f>IF($U56="","",VLOOKUP(Upload!G56,'Other Codes'!$G$2:$H$10,2,FALSE))</f>
        <v/>
      </c>
      <c r="I56" s="8" t="str">
        <f>IF($U56="","",Municipal!$J$7)</f>
        <v/>
      </c>
      <c r="J56" s="8" t="str">
        <f>IF($U56="","",VLOOKUP(Upload!I56,'Other Codes'!$J$2:$K$8,2,FALSE))</f>
        <v/>
      </c>
      <c r="K56" s="8" t="str">
        <f>IF($U56="","",Municipal!$A22)</f>
        <v/>
      </c>
      <c r="L56" s="8" t="str">
        <f>IF($U56="","",VLOOKUP(K56,'Account Codes'!$E:$F,2,FALSE))</f>
        <v/>
      </c>
      <c r="M56" s="8" t="str">
        <f>IF($U56="","",Municipal!$B22)</f>
        <v/>
      </c>
      <c r="N56" s="8" t="str">
        <f>IF($U56="","",VLOOKUP(CONCATENATE(Upload!$K56,Upload!M56),'Account Codes'!$B:$I,8,FALSE))</f>
        <v/>
      </c>
      <c r="O56" s="8" t="str">
        <f>IF($U56="","",Municipal!$C22)</f>
        <v/>
      </c>
      <c r="P56" s="8" t="str">
        <f>IF($U56="","",VLOOKUP(CONCATENATE(Upload!$K56,Upload!O56),'Account Codes'!$C:$L,10,FALSE))</f>
        <v/>
      </c>
      <c r="Q56" s="8" t="str">
        <f>IF($U56="","",Municipal!$D22)</f>
        <v/>
      </c>
      <c r="R56" s="8" t="str">
        <f>IF($U56="","",VLOOKUP(CONCATENATE(Upload!$K56,Upload!Q56),'Account Codes'!$D:$O,12,FALSE))</f>
        <v/>
      </c>
      <c r="S56" s="8" t="str">
        <f>IF($U56="","",Municipal!$E22)</f>
        <v/>
      </c>
      <c r="T56" s="8" t="str">
        <f>IF($U56="","",VLOOKUP(CONCATENATE(Upload!$K56,Upload!S56),'Account Codes'!$A:$S,18,FALSE))</f>
        <v/>
      </c>
      <c r="U56" s="8" t="str">
        <f>IF(Municipal!A22="","",Municipal!$J22)</f>
        <v/>
      </c>
      <c r="V56" s="8" t="str">
        <f>IF($U56="","",VLOOKUP(CONCATENATE(Upload!$K56,S56),'Account Codes'!$A:$S,19,FALSE))</f>
        <v/>
      </c>
      <c r="W56" s="8" t="str">
        <f>IF($U56="","",VLOOKUP(CONCATENATE(Upload!$K56,S56),'Account Codes'!$A:$T,20,FALSE))</f>
        <v/>
      </c>
    </row>
    <row r="57" spans="1:23" x14ac:dyDescent="0.25">
      <c r="A57" s="8" t="str">
        <f>IF($U57="","",Municipal!$D$1)</f>
        <v/>
      </c>
      <c r="B57" s="8" t="str">
        <f>IF($U57="","",Municipal!$G$1)</f>
        <v/>
      </c>
      <c r="C57" s="8" t="str">
        <f>IF($U57="","",Municipal!$D$3)</f>
        <v/>
      </c>
      <c r="D57" s="8" t="str">
        <f>IF($U57="","",Municipal!$G$3)</f>
        <v/>
      </c>
      <c r="E57" s="8" t="str">
        <f>IF($U57="","",Municipal!$G$2)</f>
        <v/>
      </c>
      <c r="F57" s="8" t="str">
        <f t="shared" si="3"/>
        <v/>
      </c>
      <c r="G57" s="8" t="str">
        <f>IF($U57="","",Municipal!$G$6)</f>
        <v/>
      </c>
      <c r="H57" s="8" t="str">
        <f>IF($U57="","",VLOOKUP(Upload!G57,'Other Codes'!$G$2:$H$10,2,FALSE))</f>
        <v/>
      </c>
      <c r="I57" s="8" t="str">
        <f>IF($U57="","",Municipal!$J$7)</f>
        <v/>
      </c>
      <c r="J57" s="8" t="str">
        <f>IF($U57="","",VLOOKUP(Upload!I57,'Other Codes'!$J$2:$K$8,2,FALSE))</f>
        <v/>
      </c>
      <c r="K57" s="8" t="str">
        <f>IF($U57="","",Municipal!$A23)</f>
        <v/>
      </c>
      <c r="L57" s="8" t="str">
        <f>IF($U57="","",VLOOKUP(K57,'Account Codes'!$E:$F,2,FALSE))</f>
        <v/>
      </c>
      <c r="M57" s="8" t="str">
        <f>IF($U57="","",Municipal!$B23)</f>
        <v/>
      </c>
      <c r="N57" s="8" t="str">
        <f>IF($U57="","",VLOOKUP(CONCATENATE(Upload!$K57,Upload!M57),'Account Codes'!$B:$I,8,FALSE))</f>
        <v/>
      </c>
      <c r="O57" s="8" t="str">
        <f>IF($U57="","",Municipal!$C23)</f>
        <v/>
      </c>
      <c r="P57" s="8" t="str">
        <f>IF($U57="","",VLOOKUP(CONCATENATE(Upload!$K57,Upload!O57),'Account Codes'!$C:$L,10,FALSE))</f>
        <v/>
      </c>
      <c r="Q57" s="8" t="str">
        <f>IF($U57="","",Municipal!$D23)</f>
        <v/>
      </c>
      <c r="R57" s="8" t="str">
        <f>IF($U57="","",VLOOKUP(CONCATENATE(Upload!$K57,Upload!Q57),'Account Codes'!$D:$O,12,FALSE))</f>
        <v/>
      </c>
      <c r="S57" s="8" t="str">
        <f>IF($U57="","",Municipal!$E23)</f>
        <v/>
      </c>
      <c r="T57" s="8" t="str">
        <f>IF($U57="","",VLOOKUP(CONCATENATE(Upload!$K57,Upload!S57),'Account Codes'!$A:$S,18,FALSE))</f>
        <v/>
      </c>
      <c r="U57" s="8" t="str">
        <f>IF(Municipal!A23="","",Municipal!$J23)</f>
        <v/>
      </c>
      <c r="V57" s="8" t="str">
        <f>IF($U57="","",VLOOKUP(CONCATENATE(Upload!$K57,S57),'Account Codes'!$A:$S,19,FALSE))</f>
        <v/>
      </c>
      <c r="W57" s="8" t="str">
        <f>IF($U57="","",VLOOKUP(CONCATENATE(Upload!$K57,S57),'Account Codes'!$A:$T,20,FALSE))</f>
        <v/>
      </c>
    </row>
    <row r="58" spans="1:23" x14ac:dyDescent="0.25">
      <c r="A58" s="9">
        <f>IF($U58="","",Municipal!$D$1)</f>
        <v>1010</v>
      </c>
      <c r="B58" s="9" t="str">
        <f>IF($U58="","",Municipal!$G$1)</f>
        <v>Barrington</v>
      </c>
      <c r="C58" s="9">
        <f>IF($U58="","",Municipal!$D$3)</f>
        <v>2</v>
      </c>
      <c r="D58" s="9" t="str">
        <f>IF($U58="","",Municipal!$G$3)</f>
        <v>Budget to Actual 1</v>
      </c>
      <c r="E58" s="9">
        <f>IF($U58="","",Municipal!$G$2)</f>
        <v>2023</v>
      </c>
      <c r="F58" s="9" t="str">
        <f>IF($U58="","","Fiscal Year of Report")</f>
        <v>Fiscal Year of Report</v>
      </c>
      <c r="G58" s="9">
        <f>IF($U58="","",Municipal!$G$6)</f>
        <v>8</v>
      </c>
      <c r="H58" s="9" t="str">
        <f>IF($U58="","",VLOOKUP(Upload!G58,'Other Codes'!$G$2:$H$10,2,FALSE))</f>
        <v>Projected</v>
      </c>
      <c r="I58" s="9">
        <f>IF($U58="","",Municipal!$K$7)</f>
        <v>4</v>
      </c>
      <c r="J58" s="9" t="str">
        <f>IF($U58="","",VLOOKUP(Upload!I58,'Other Codes'!$J$2:$K$8,2,FALSE))</f>
        <v>Reportable Government Services</v>
      </c>
      <c r="K58" s="9">
        <f>IF($U58="","",Municipal!$A10)</f>
        <v>1</v>
      </c>
      <c r="L58" s="9" t="str">
        <f>IF($U58="","",VLOOKUP(K58,'Account Codes'!$E:$F,2,FALSE))</f>
        <v>Revenue</v>
      </c>
      <c r="M58" s="9">
        <f>IF($U58="","",Municipal!$B10)</f>
        <v>99</v>
      </c>
      <c r="N58" s="9" t="str">
        <f>IF($U58="","",VLOOKUP(CONCATENATE(Upload!$K58,Upload!M58),'Account Codes'!$B:$I,8,FALSE))</f>
        <v>Total Revenue</v>
      </c>
      <c r="O58" s="9">
        <f>IF($U58="","",Municipal!$C10)</f>
        <v>99</v>
      </c>
      <c r="P58" s="9" t="str">
        <f>IF($U58="","",VLOOKUP(CONCATENATE(Upload!$K58,Upload!O58),'Account Codes'!$C:$L,10,FALSE))</f>
        <v>Total Revenue</v>
      </c>
      <c r="Q58" s="9">
        <f>IF($U58="","",Municipal!$D10)</f>
        <v>99</v>
      </c>
      <c r="R58" s="9" t="str">
        <f>IF($U58="","",VLOOKUP(CONCATENATE(Upload!$K58,Upload!Q58),'Account Codes'!$D:$O,12,FALSE))</f>
        <v>Total Revenue</v>
      </c>
      <c r="S58" s="9">
        <f>IF($U58="","",Municipal!$E10)</f>
        <v>999</v>
      </c>
      <c r="T58" s="9" t="str">
        <f>IF($U58="","",VLOOKUP(CONCATENATE(Upload!$K58,Upload!S58),'Account Codes'!$A:$S,18,FALSE))</f>
        <v>Total Revenue</v>
      </c>
      <c r="U58" s="9">
        <f>IF(Municipal!A10="","",Municipal!$K10)</f>
        <v>0</v>
      </c>
      <c r="V58" s="9" t="str">
        <f>IF($U58="","",VLOOKUP(CONCATENATE(Upload!$K58,S58),'Account Codes'!$A:$S,19,FALSE))</f>
        <v xml:space="preserve">This item is used for the subtotal of revenue in each class breakout and the total revenue. </v>
      </c>
      <c r="W58" s="9" t="str">
        <f>IF($U58="","",VLOOKUP(CONCATENATE(Upload!$K58,S58),'Account Codes'!$A:$T,20,FALSE))</f>
        <v>N/A, no school UCOA code listed</v>
      </c>
    </row>
    <row r="59" spans="1:23" x14ac:dyDescent="0.25">
      <c r="A59" s="9">
        <f>IF($U59="","",Municipal!$D$1)</f>
        <v>1010</v>
      </c>
      <c r="B59" s="9" t="str">
        <f>IF($U59="","",Municipal!$G$1)</f>
        <v>Barrington</v>
      </c>
      <c r="C59" s="9">
        <f>IF($U59="","",Municipal!$D$3)</f>
        <v>2</v>
      </c>
      <c r="D59" s="9" t="str">
        <f>IF($U59="","",Municipal!$G$3)</f>
        <v>Budget to Actual 1</v>
      </c>
      <c r="E59" s="9">
        <f>IF($U59="","",Municipal!$G$2)</f>
        <v>2023</v>
      </c>
      <c r="F59" s="9" t="str">
        <f t="shared" ref="F59:F71" si="4">IF($U59="","","Fiscal Year of Report")</f>
        <v>Fiscal Year of Report</v>
      </c>
      <c r="G59" s="9">
        <f>IF($U59="","",Municipal!$G$6)</f>
        <v>8</v>
      </c>
      <c r="H59" s="9" t="str">
        <f>IF($U59="","",VLOOKUP(Upload!G59,'Other Codes'!$G$2:$H$10,2,FALSE))</f>
        <v>Projected</v>
      </c>
      <c r="I59" s="9">
        <f>IF($U59="","",Municipal!$K$7)</f>
        <v>4</v>
      </c>
      <c r="J59" s="9" t="str">
        <f>IF($U59="","",VLOOKUP(Upload!I59,'Other Codes'!$J$2:$K$8,2,FALSE))</f>
        <v>Reportable Government Services</v>
      </c>
      <c r="K59" s="9">
        <f>IF($U59="","",Municipal!$A11)</f>
        <v>7</v>
      </c>
      <c r="L59" s="9" t="str">
        <f>IF($U59="","",VLOOKUP(K59,'Account Codes'!$E:$F,2,FALSE))</f>
        <v xml:space="preserve">Financing Sources </v>
      </c>
      <c r="M59" s="9">
        <f>IF($U59="","",Municipal!$B11)</f>
        <v>99</v>
      </c>
      <c r="N59" s="9" t="str">
        <f>IF($U59="","",VLOOKUP(CONCATENATE(Upload!$K59,Upload!M59),'Account Codes'!$B:$I,8,FALSE))</f>
        <v>Financing Sources: Total</v>
      </c>
      <c r="O59" s="9">
        <f>IF($U59="","",Municipal!$C11)</f>
        <v>99</v>
      </c>
      <c r="P59" s="9" t="str">
        <f>IF($U59="","",VLOOKUP(CONCATENATE(Upload!$K59,Upload!O59),'Account Codes'!$C:$L,10,FALSE))</f>
        <v>Financing Sources: Total</v>
      </c>
      <c r="Q59" s="9">
        <f>IF($U59="","",Municipal!$D11)</f>
        <v>99</v>
      </c>
      <c r="R59" s="9" t="str">
        <f>IF($U59="","",VLOOKUP(CONCATENATE(Upload!$K59,Upload!Q59),'Account Codes'!$D:$O,12,FALSE))</f>
        <v>Financing Sources: Total</v>
      </c>
      <c r="S59" s="9">
        <f>IF($U59="","",Municipal!$E11)</f>
        <v>999</v>
      </c>
      <c r="T59" s="9" t="str">
        <f>IF($U59="","",VLOOKUP(CONCATENATE(Upload!$K59,Upload!S59),'Account Codes'!$A:$S,18,FALSE))</f>
        <v>Financing Sources: Total</v>
      </c>
      <c r="U59" s="9">
        <f>IF(Municipal!A11="","",Municipal!$K11)</f>
        <v>0</v>
      </c>
      <c r="V59" s="9" t="str">
        <f>IF($U59="","",VLOOKUP(CONCATENATE(Upload!$K59,S59),'Account Codes'!$A:$S,19,FALSE))</f>
        <v>Total of all financing sources</v>
      </c>
      <c r="W59" s="9" t="str">
        <f>IF($U59="","",VLOOKUP(CONCATENATE(Upload!$K59,S59),'Account Codes'!$A:$T,20,FALSE))</f>
        <v/>
      </c>
    </row>
    <row r="60" spans="1:23" x14ac:dyDescent="0.25">
      <c r="A60" s="9" t="str">
        <f>IF($U60="","",Municipal!$D$1)</f>
        <v/>
      </c>
      <c r="B60" s="9" t="str">
        <f>IF($U60="","",Municipal!$G$1)</f>
        <v/>
      </c>
      <c r="C60" s="9" t="str">
        <f>IF($U60="","",Municipal!$D$3)</f>
        <v/>
      </c>
      <c r="D60" s="9" t="str">
        <f>IF($U60="","",Municipal!$G$3)</f>
        <v/>
      </c>
      <c r="E60" s="9" t="str">
        <f>IF($U60="","",Municipal!$G$2)</f>
        <v/>
      </c>
      <c r="F60" s="9" t="str">
        <f t="shared" si="4"/>
        <v/>
      </c>
      <c r="G60" s="9" t="str">
        <f>IF($U60="","",Municipal!$G$6)</f>
        <v/>
      </c>
      <c r="H60" s="9" t="str">
        <f>IF($U60="","",VLOOKUP(Upload!G60,'Other Codes'!$G$2:$H$10,2,FALSE))</f>
        <v/>
      </c>
      <c r="I60" s="9" t="str">
        <f>IF($U60="","",Municipal!$K$7)</f>
        <v/>
      </c>
      <c r="J60" s="9" t="str">
        <f>IF($U60="","",VLOOKUP(Upload!I60,'Other Codes'!$J$2:$K$8,2,FALSE))</f>
        <v/>
      </c>
      <c r="K60" s="9" t="str">
        <f>IF($U60="","",Municipal!$A12)</f>
        <v/>
      </c>
      <c r="L60" s="9" t="str">
        <f>IF($U60="","",VLOOKUP(K60,'Account Codes'!$E:$F,2,FALSE))</f>
        <v/>
      </c>
      <c r="M60" s="9" t="str">
        <f>IF($U60="","",Municipal!$B12)</f>
        <v/>
      </c>
      <c r="N60" s="9" t="str">
        <f>IF($U60="","",VLOOKUP(CONCATENATE(Upload!$K60,Upload!M60),'Account Codes'!$B:$I,8,FALSE))</f>
        <v/>
      </c>
      <c r="O60" s="9" t="str">
        <f>IF($U60="","",Municipal!$C12)</f>
        <v/>
      </c>
      <c r="P60" s="9" t="str">
        <f>IF($U60="","",VLOOKUP(CONCATENATE(Upload!$K60,Upload!O60),'Account Codes'!$C:$L,10,FALSE))</f>
        <v/>
      </c>
      <c r="Q60" s="9" t="str">
        <f>IF($U60="","",Municipal!$D12)</f>
        <v/>
      </c>
      <c r="R60" s="9" t="str">
        <f>IF($U60="","",VLOOKUP(CONCATENATE(Upload!$K60,Upload!Q60),'Account Codes'!$D:$O,12,FALSE))</f>
        <v/>
      </c>
      <c r="S60" s="9" t="str">
        <f>IF($U60="","",Municipal!$E12)</f>
        <v/>
      </c>
      <c r="T60" s="9" t="str">
        <f>IF($U60="","",VLOOKUP(CONCATENATE(Upload!$K60,Upload!S60),'Account Codes'!$A:$S,18,FALSE))</f>
        <v/>
      </c>
      <c r="U60" s="9" t="str">
        <f>IF(Municipal!A12="","",Municipal!$K12)</f>
        <v/>
      </c>
      <c r="V60" s="9" t="str">
        <f>IF($U60="","",VLOOKUP(CONCATENATE(Upload!$K60,S60),'Account Codes'!$A:$S,19,FALSE))</f>
        <v/>
      </c>
      <c r="W60" s="9" t="str">
        <f>IF($U60="","",VLOOKUP(CONCATENATE(Upload!$K60,S60),'Account Codes'!$A:$T,20,FALSE))</f>
        <v/>
      </c>
    </row>
    <row r="61" spans="1:23" x14ac:dyDescent="0.25">
      <c r="A61" s="9">
        <f>IF($U61="","",Municipal!$D$1)</f>
        <v>1010</v>
      </c>
      <c r="B61" s="9" t="str">
        <f>IF($U61="","",Municipal!$G$1)</f>
        <v>Barrington</v>
      </c>
      <c r="C61" s="9">
        <f>IF($U61="","",Municipal!$D$3)</f>
        <v>2</v>
      </c>
      <c r="D61" s="9" t="str">
        <f>IF($U61="","",Municipal!$G$3)</f>
        <v>Budget to Actual 1</v>
      </c>
      <c r="E61" s="9">
        <f>IF($U61="","",Municipal!$G$2)</f>
        <v>2023</v>
      </c>
      <c r="F61" s="9" t="str">
        <f t="shared" si="4"/>
        <v>Fiscal Year of Report</v>
      </c>
      <c r="G61" s="9">
        <f>IF($U61="","",Municipal!$G$6)</f>
        <v>8</v>
      </c>
      <c r="H61" s="9" t="str">
        <f>IF($U61="","",VLOOKUP(Upload!G61,'Other Codes'!$G$2:$H$10,2,FALSE))</f>
        <v>Projected</v>
      </c>
      <c r="I61" s="9">
        <f>IF($U61="","",Municipal!$K$7)</f>
        <v>4</v>
      </c>
      <c r="J61" s="9" t="str">
        <f>IF($U61="","",VLOOKUP(Upload!I61,'Other Codes'!$J$2:$K$8,2,FALSE))</f>
        <v>Reportable Government Services</v>
      </c>
      <c r="K61" s="9">
        <f>IF($U61="","",Municipal!$A13)</f>
        <v>2</v>
      </c>
      <c r="L61" s="9" t="str">
        <f>IF($U61="","",VLOOKUP(K61,'Account Codes'!$E:$F,2,FALSE))</f>
        <v>Expenditures</v>
      </c>
      <c r="M61" s="9">
        <f>IF($U61="","",Municipal!$B13)</f>
        <v>99</v>
      </c>
      <c r="N61" s="9" t="str">
        <f>IF($U61="","",VLOOKUP(CONCATENATE(Upload!$K61,Upload!M61),'Account Codes'!$B:$I,8,FALSE))</f>
        <v>Total Expenditures</v>
      </c>
      <c r="O61" s="9">
        <f>IF($U61="","",Municipal!$C13)</f>
        <v>99</v>
      </c>
      <c r="P61" s="9" t="str">
        <f>IF($U61="","",VLOOKUP(CONCATENATE(Upload!$K61,Upload!O61),'Account Codes'!$C:$L,10,FALSE))</f>
        <v>Total Expenditures</v>
      </c>
      <c r="Q61" s="9">
        <f>IF($U61="","",Municipal!$D13)</f>
        <v>99</v>
      </c>
      <c r="R61" s="9" t="str">
        <f>IF($U61="","",VLOOKUP(CONCATENATE(Upload!$K61,Upload!Q61),'Account Codes'!$D:$O,12,FALSE))</f>
        <v>Total Expenditures</v>
      </c>
      <c r="S61" s="9">
        <f>IF($U61="","",Municipal!$E13)</f>
        <v>999</v>
      </c>
      <c r="T61" s="9" t="str">
        <f>IF($U61="","",VLOOKUP(CONCATENATE(Upload!$K61,Upload!S61),'Account Codes'!$A:$S,18,FALSE))</f>
        <v>Total Expenditures</v>
      </c>
      <c r="U61" s="9">
        <f>IF(Municipal!A13="","",Municipal!$K13)</f>
        <v>0</v>
      </c>
      <c r="V61" s="9" t="str">
        <f>IF($U61="","",VLOOKUP(CONCATENATE(Upload!$K61,S61),'Account Codes'!$A:$S,19,FALSE))</f>
        <v xml:space="preserve">This item is used for the subtotal of expenditures in each department and the total expenditures. </v>
      </c>
      <c r="W61" s="9" t="str">
        <f>IF($U61="","",VLOOKUP(CONCATENATE(Upload!$K61,S61),'Account Codes'!$A:$T,20,FALSE))</f>
        <v>N/A, no school UCOA code listed</v>
      </c>
    </row>
    <row r="62" spans="1:23" x14ac:dyDescent="0.25">
      <c r="A62" s="9">
        <f>IF($U62="","",Municipal!$D$1)</f>
        <v>1010</v>
      </c>
      <c r="B62" s="9" t="str">
        <f>IF($U62="","",Municipal!$G$1)</f>
        <v>Barrington</v>
      </c>
      <c r="C62" s="9">
        <f>IF($U62="","",Municipal!$D$3)</f>
        <v>2</v>
      </c>
      <c r="D62" s="9" t="str">
        <f>IF($U62="","",Municipal!$G$3)</f>
        <v>Budget to Actual 1</v>
      </c>
      <c r="E62" s="9">
        <f>IF($U62="","",Municipal!$G$2)</f>
        <v>2023</v>
      </c>
      <c r="F62" s="9" t="str">
        <f t="shared" si="4"/>
        <v>Fiscal Year of Report</v>
      </c>
      <c r="G62" s="9">
        <f>IF($U62="","",Municipal!$G$6)</f>
        <v>8</v>
      </c>
      <c r="H62" s="9" t="str">
        <f>IF($U62="","",VLOOKUP(Upload!G62,'Other Codes'!$G$2:$H$10,2,FALSE))</f>
        <v>Projected</v>
      </c>
      <c r="I62" s="9">
        <f>IF($U62="","",Municipal!$K$7)</f>
        <v>4</v>
      </c>
      <c r="J62" s="9" t="str">
        <f>IF($U62="","",VLOOKUP(Upload!I62,'Other Codes'!$J$2:$K$8,2,FALSE))</f>
        <v>Reportable Government Services</v>
      </c>
      <c r="K62" s="9">
        <f>IF($U62="","",Municipal!$A14)</f>
        <v>8</v>
      </c>
      <c r="L62" s="9" t="str">
        <f>IF($U62="","",VLOOKUP(K62,'Account Codes'!$E:$F,2,FALSE))</f>
        <v>Financing Uses</v>
      </c>
      <c r="M62" s="9">
        <f>IF($U62="","",Municipal!$B14)</f>
        <v>99</v>
      </c>
      <c r="N62" s="9" t="str">
        <f>IF($U62="","",VLOOKUP(CONCATENATE(Upload!$K62,Upload!M62),'Account Codes'!$B:$I,8,FALSE))</f>
        <v>Financing Uses: Total</v>
      </c>
      <c r="O62" s="9">
        <f>IF($U62="","",Municipal!$C14)</f>
        <v>99</v>
      </c>
      <c r="P62" s="9" t="str">
        <f>IF($U62="","",VLOOKUP(CONCATENATE(Upload!$K62,Upload!O62),'Account Codes'!$C:$L,10,FALSE))</f>
        <v>Financing Uses: Total</v>
      </c>
      <c r="Q62" s="9">
        <f>IF($U62="","",Municipal!$D14)</f>
        <v>99</v>
      </c>
      <c r="R62" s="9" t="str">
        <f>IF($U62="","",VLOOKUP(CONCATENATE(Upload!$K62,Upload!Q62),'Account Codes'!$D:$O,12,FALSE))</f>
        <v>Financing Uses: Total</v>
      </c>
      <c r="S62" s="9">
        <f>IF($U62="","",Municipal!$E14)</f>
        <v>999</v>
      </c>
      <c r="T62" s="9" t="str">
        <f>IF($U62="","",VLOOKUP(CONCATENATE(Upload!$K62,Upload!S62),'Account Codes'!$A:$S,18,FALSE))</f>
        <v>Financing Uses: Total</v>
      </c>
      <c r="U62" s="9">
        <f>IF(Municipal!A14="","",Municipal!$K14)</f>
        <v>0</v>
      </c>
      <c r="V62" s="9" t="str">
        <f>IF($U62="","",VLOOKUP(CONCATENATE(Upload!$K62,S62),'Account Codes'!$A:$S,19,FALSE))</f>
        <v>Total of all financing uses</v>
      </c>
      <c r="W62" s="9" t="str">
        <f>IF($U62="","",VLOOKUP(CONCATENATE(Upload!$K62,S62),'Account Codes'!$A:$T,20,FALSE))</f>
        <v/>
      </c>
    </row>
    <row r="63" spans="1:23" x14ac:dyDescent="0.25">
      <c r="A63" s="9" t="str">
        <f>IF($U63="","",Municipal!$D$1)</f>
        <v/>
      </c>
      <c r="B63" s="9" t="str">
        <f>IF($U63="","",Municipal!$G$1)</f>
        <v/>
      </c>
      <c r="C63" s="9" t="str">
        <f>IF($U63="","",Municipal!$D$3)</f>
        <v/>
      </c>
      <c r="D63" s="9" t="str">
        <f>IF($U63="","",Municipal!$G$3)</f>
        <v/>
      </c>
      <c r="E63" s="9" t="str">
        <f>IF($U63="","",Municipal!$G$2)</f>
        <v/>
      </c>
      <c r="F63" s="9" t="str">
        <f t="shared" si="4"/>
        <v/>
      </c>
      <c r="G63" s="9" t="str">
        <f>IF($U63="","",Municipal!$G$6)</f>
        <v/>
      </c>
      <c r="H63" s="9" t="str">
        <f>IF($U63="","",VLOOKUP(Upload!G63,'Other Codes'!$G$2:$H$10,2,FALSE))</f>
        <v/>
      </c>
      <c r="I63" s="9" t="str">
        <f>IF($U63="","",Municipal!$K$7)</f>
        <v/>
      </c>
      <c r="J63" s="9" t="str">
        <f>IF($U63="","",VLOOKUP(Upload!I63,'Other Codes'!$J$2:$K$8,2,FALSE))</f>
        <v/>
      </c>
      <c r="K63" s="9" t="str">
        <f>IF($U63="","",Municipal!$A15)</f>
        <v/>
      </c>
      <c r="L63" s="9" t="str">
        <f>IF($U63="","",VLOOKUP(K63,'Account Codes'!$E:$F,2,FALSE))</f>
        <v/>
      </c>
      <c r="M63" s="9" t="str">
        <f>IF($U63="","",Municipal!$B15)</f>
        <v/>
      </c>
      <c r="N63" s="9" t="str">
        <f>IF($U63="","",VLOOKUP(CONCATENATE(Upload!$K63,Upload!M63),'Account Codes'!$B:$I,8,FALSE))</f>
        <v/>
      </c>
      <c r="O63" s="9" t="str">
        <f>IF($U63="","",Municipal!$C15)</f>
        <v/>
      </c>
      <c r="P63" s="9" t="str">
        <f>IF($U63="","",VLOOKUP(CONCATENATE(Upload!$K63,Upload!O63),'Account Codes'!$C:$L,10,FALSE))</f>
        <v/>
      </c>
      <c r="Q63" s="9" t="str">
        <f>IF($U63="","",Municipal!$D15)</f>
        <v/>
      </c>
      <c r="R63" s="9" t="str">
        <f>IF($U63="","",VLOOKUP(CONCATENATE(Upload!$K63,Upload!Q63),'Account Codes'!$D:$O,12,FALSE))</f>
        <v/>
      </c>
      <c r="S63" s="9" t="str">
        <f>IF($U63="","",Municipal!$E15)</f>
        <v/>
      </c>
      <c r="T63" s="9" t="str">
        <f>IF($U63="","",VLOOKUP(CONCATENATE(Upload!$K63,Upload!S63),'Account Codes'!$A:$S,18,FALSE))</f>
        <v/>
      </c>
      <c r="U63" s="9" t="str">
        <f>IF(Municipal!A15="","",Municipal!$K15)</f>
        <v/>
      </c>
      <c r="V63" s="9" t="str">
        <f>IF($U63="","",VLOOKUP(CONCATENATE(Upload!$K63,S63),'Account Codes'!$A:$S,19,FALSE))</f>
        <v/>
      </c>
      <c r="W63" s="9" t="str">
        <f>IF($U63="","",VLOOKUP(CONCATENATE(Upload!$K63,S63),'Account Codes'!$A:$T,20,FALSE))</f>
        <v/>
      </c>
    </row>
    <row r="64" spans="1:23" x14ac:dyDescent="0.25">
      <c r="A64" s="9">
        <f>IF($U64="","",Municipal!$D$1)</f>
        <v>1010</v>
      </c>
      <c r="B64" s="9" t="str">
        <f>IF($U64="","",Municipal!$G$1)</f>
        <v>Barrington</v>
      </c>
      <c r="C64" s="9">
        <f>IF($U64="","",Municipal!$D$3)</f>
        <v>2</v>
      </c>
      <c r="D64" s="9" t="str">
        <f>IF($U64="","",Municipal!$G$3)</f>
        <v>Budget to Actual 1</v>
      </c>
      <c r="E64" s="9">
        <f>IF($U64="","",Municipal!$G$2)</f>
        <v>2023</v>
      </c>
      <c r="F64" s="9" t="str">
        <f t="shared" si="4"/>
        <v>Fiscal Year of Report</v>
      </c>
      <c r="G64" s="9">
        <f>IF($U64="","",Municipal!$G$6)</f>
        <v>8</v>
      </c>
      <c r="H64" s="9" t="str">
        <f>IF($U64="","",VLOOKUP(Upload!G64,'Other Codes'!$G$2:$H$10,2,FALSE))</f>
        <v>Projected</v>
      </c>
      <c r="I64" s="9">
        <f>IF($U64="","",Municipal!$K$7)</f>
        <v>4</v>
      </c>
      <c r="J64" s="9" t="str">
        <f>IF($U64="","",VLOOKUP(Upload!I64,'Other Codes'!$J$2:$K$8,2,FALSE))</f>
        <v>Reportable Government Services</v>
      </c>
      <c r="K64" s="9">
        <f>IF($U64="","",Municipal!$A16)</f>
        <v>5</v>
      </c>
      <c r="L64" s="9" t="str">
        <f>IF($U64="","",VLOOKUP(K64,'Account Codes'!$E:$F,2,FALSE))</f>
        <v xml:space="preserve">Fund Balance </v>
      </c>
      <c r="M64" s="9">
        <f>IF($U64="","",Municipal!$B16)</f>
        <v>50</v>
      </c>
      <c r="N64" s="9" t="str">
        <f>IF($U64="","",VLOOKUP(CONCATENATE(Upload!$K64,Upload!M64),'Account Codes'!$B:$I,8,FALSE))</f>
        <v>Fund Balance</v>
      </c>
      <c r="O64" s="9">
        <f>IF($U64="","",Municipal!$C16)</f>
        <v>30</v>
      </c>
      <c r="P64" s="9" t="str">
        <f>IF($U64="","",VLOOKUP(CONCATENATE(Upload!$K64,Upload!O64),'Account Codes'!$C:$L,10,FALSE))</f>
        <v>Net Change</v>
      </c>
      <c r="Q64" s="9">
        <f>IF($U64="","",Municipal!$D16)</f>
        <v>30</v>
      </c>
      <c r="R64" s="9" t="str">
        <f>IF($U64="","",VLOOKUP(CONCATENATE(Upload!$K64,Upload!Q64),'Account Codes'!$D:$O,12,FALSE))</f>
        <v>Net Change</v>
      </c>
      <c r="S64" s="9">
        <f>IF($U64="","",Municipal!$E16)</f>
        <v>300</v>
      </c>
      <c r="T64" s="9" t="str">
        <f>IF($U64="","",VLOOKUP(CONCATENATE(Upload!$K64,Upload!S64),'Account Codes'!$A:$S,18,FALSE))</f>
        <v>Net Change in Fund Balance or Net Position</v>
      </c>
      <c r="U64" s="9">
        <f>IF(Municipal!A16="","",Municipal!$K16)</f>
        <v>0</v>
      </c>
      <c r="V64" s="9" t="str">
        <f>IF($U64="","",VLOOKUP(CONCATENATE(Upload!$K64,S64),'Account Codes'!$A:$S,19,FALSE))</f>
        <v>For any of the reporting periods this item is ending operating balance, which would reflect the end results from current period operations.</v>
      </c>
      <c r="W64" s="9" t="str">
        <f>IF($U64="","",VLOOKUP(CONCATENATE(Upload!$K64,S64),'Account Codes'!$A:$T,20,FALSE))</f>
        <v>N/A, no school UCOA code listed</v>
      </c>
    </row>
    <row r="65" spans="1:23" x14ac:dyDescent="0.25">
      <c r="A65" s="9" t="str">
        <f>IF($U65="","",Municipal!$D$1)</f>
        <v/>
      </c>
      <c r="B65" s="9" t="str">
        <f>IF($U65="","",Municipal!$G$1)</f>
        <v/>
      </c>
      <c r="C65" s="9" t="str">
        <f>IF($U65="","",Municipal!$D$3)</f>
        <v/>
      </c>
      <c r="D65" s="9" t="str">
        <f>IF($U65="","",Municipal!$G$3)</f>
        <v/>
      </c>
      <c r="E65" s="9" t="str">
        <f>IF($U65="","",Municipal!$G$2)</f>
        <v/>
      </c>
      <c r="F65" s="9" t="str">
        <f t="shared" si="4"/>
        <v/>
      </c>
      <c r="G65" s="9" t="str">
        <f>IF($U65="","",Municipal!$G$6)</f>
        <v/>
      </c>
      <c r="H65" s="9" t="str">
        <f>IF($U65="","",VLOOKUP(Upload!G65,'Other Codes'!$G$2:$H$10,2,FALSE))</f>
        <v/>
      </c>
      <c r="I65" s="9" t="str">
        <f>IF($U65="","",Municipal!$K$7)</f>
        <v/>
      </c>
      <c r="J65" s="9" t="str">
        <f>IF($U65="","",VLOOKUP(Upload!I65,'Other Codes'!$J$2:$K$8,2,FALSE))</f>
        <v/>
      </c>
      <c r="K65" s="9" t="str">
        <f>IF($U65="","",Municipal!$A17)</f>
        <v/>
      </c>
      <c r="L65" s="9" t="str">
        <f>IF($U65="","",VLOOKUP(K65,'Account Codes'!$E:$F,2,FALSE))</f>
        <v/>
      </c>
      <c r="M65" s="9" t="str">
        <f>IF($U65="","",Municipal!$B17)</f>
        <v/>
      </c>
      <c r="N65" s="9" t="str">
        <f>IF($U65="","",VLOOKUP(CONCATENATE(Upload!$K65,Upload!M65),'Account Codes'!$B:$I,8,FALSE))</f>
        <v/>
      </c>
      <c r="O65" s="9" t="str">
        <f>IF($U65="","",Municipal!$C17)</f>
        <v/>
      </c>
      <c r="P65" s="9" t="str">
        <f>IF($U65="","",VLOOKUP(CONCATENATE(Upload!$K65,Upload!O65),'Account Codes'!$C:$L,10,FALSE))</f>
        <v/>
      </c>
      <c r="Q65" s="9" t="str">
        <f>IF($U65="","",Municipal!$D17)</f>
        <v/>
      </c>
      <c r="R65" s="9" t="str">
        <f>IF($U65="","",VLOOKUP(CONCATENATE(Upload!$K65,Upload!Q65),'Account Codes'!$D:$O,12,FALSE))</f>
        <v/>
      </c>
      <c r="S65" s="9" t="str">
        <f>IF($U65="","",Municipal!$E17)</f>
        <v/>
      </c>
      <c r="T65" s="9" t="str">
        <f>IF($U65="","",VLOOKUP(CONCATENATE(Upload!$K65,Upload!S65),'Account Codes'!$A:$S,18,FALSE))</f>
        <v/>
      </c>
      <c r="U65" s="9" t="str">
        <f>IF(Municipal!A17="","",Municipal!$K17)</f>
        <v/>
      </c>
      <c r="V65" s="9" t="str">
        <f>IF($U65="","",VLOOKUP(CONCATENATE(Upload!$K65,S65),'Account Codes'!$A:$S,19,FALSE))</f>
        <v/>
      </c>
      <c r="W65" s="9" t="str">
        <f>IF($U65="","",VLOOKUP(CONCATENATE(Upload!$K65,S65),'Account Codes'!$A:$T,20,FALSE))</f>
        <v/>
      </c>
    </row>
    <row r="66" spans="1:23" x14ac:dyDescent="0.25">
      <c r="A66" s="9">
        <f>IF($U66="","",Municipal!$D$1)</f>
        <v>1010</v>
      </c>
      <c r="B66" s="9" t="str">
        <f>IF($U66="","",Municipal!$G$1)</f>
        <v>Barrington</v>
      </c>
      <c r="C66" s="9">
        <f>IF($U66="","",Municipal!$D$3)</f>
        <v>2</v>
      </c>
      <c r="D66" s="9" t="str">
        <f>IF($U66="","",Municipal!$G$3)</f>
        <v>Budget to Actual 1</v>
      </c>
      <c r="E66" s="9">
        <f>IF($U66="","",Municipal!$G$2)</f>
        <v>2023</v>
      </c>
      <c r="F66" s="9" t="str">
        <f t="shared" si="4"/>
        <v>Fiscal Year of Report</v>
      </c>
      <c r="G66" s="9">
        <f>IF($U66="","",Municipal!$G$6)</f>
        <v>8</v>
      </c>
      <c r="H66" s="9" t="str">
        <f>IF($U66="","",VLOOKUP(Upload!G66,'Other Codes'!$G$2:$H$10,2,FALSE))</f>
        <v>Projected</v>
      </c>
      <c r="I66" s="9">
        <f>IF($U66="","",Municipal!$K$7)</f>
        <v>4</v>
      </c>
      <c r="J66" s="9" t="str">
        <f>IF($U66="","",VLOOKUP(Upload!I66,'Other Codes'!$J$2:$K$8,2,FALSE))</f>
        <v>Reportable Government Services</v>
      </c>
      <c r="K66" s="9">
        <f>IF($U66="","",Municipal!$A18)</f>
        <v>5</v>
      </c>
      <c r="L66" s="9" t="str">
        <f>IF($U66="","",VLOOKUP(K66,'Account Codes'!$E:$F,2,FALSE))</f>
        <v xml:space="preserve">Fund Balance </v>
      </c>
      <c r="M66" s="9">
        <f>IF($U66="","",Municipal!$B18)</f>
        <v>50</v>
      </c>
      <c r="N66" s="9" t="str">
        <f>IF($U66="","",VLOOKUP(CONCATENATE(Upload!$K66,Upload!M66),'Account Codes'!$B:$I,8,FALSE))</f>
        <v>Fund Balance</v>
      </c>
      <c r="O66" s="9">
        <f>IF($U66="","",Municipal!$C18)</f>
        <v>20</v>
      </c>
      <c r="P66" s="9" t="str">
        <f>IF($U66="","",VLOOKUP(CONCATENATE(Upload!$K66,Upload!O66),'Account Codes'!$C:$L,10,FALSE))</f>
        <v>Appropriated Fund Balance</v>
      </c>
      <c r="Q66" s="9">
        <f>IF($U66="","",Municipal!$D18)</f>
        <v>20</v>
      </c>
      <c r="R66" s="9" t="str">
        <f>IF($U66="","",VLOOKUP(CONCATENATE(Upload!$K66,Upload!Q66),'Account Codes'!$D:$O,12,FALSE))</f>
        <v>Appropriation from Fund Balance</v>
      </c>
      <c r="S66" s="9">
        <f>IF($U66="","",Municipal!$E18)</f>
        <v>200</v>
      </c>
      <c r="T66" s="9" t="str">
        <f>IF($U66="","",VLOOKUP(CONCATENATE(Upload!$K66,Upload!S66),'Account Codes'!$A:$S,18,FALSE))</f>
        <v>Appropriation from Fund Balance</v>
      </c>
      <c r="U66" s="9">
        <f>IF(Municipal!A18="","",Municipal!$K18)</f>
        <v>0</v>
      </c>
      <c r="V66" s="9" t="str">
        <f>IF($U66="","",VLOOKUP(CONCATENATE(Upload!$K66,S66),'Account Codes'!$A:$S,19,FALSE))</f>
        <v>Budgeted Appropriation from Fund Balance to be used in current fiscal year</v>
      </c>
      <c r="W66" s="9" t="str">
        <f>IF($U66="","",VLOOKUP(CONCATENATE(Upload!$K66,S66),'Account Codes'!$A:$T,20,FALSE))</f>
        <v>(Budget Only 41250, 43250, 44250 )</v>
      </c>
    </row>
    <row r="67" spans="1:23" x14ac:dyDescent="0.25">
      <c r="A67" s="9">
        <f>IF($U67="","",Municipal!$D$1)</f>
        <v>1010</v>
      </c>
      <c r="B67" s="9" t="str">
        <f>IF($U67="","",Municipal!$G$1)</f>
        <v>Barrington</v>
      </c>
      <c r="C67" s="9">
        <f>IF($U67="","",Municipal!$D$3)</f>
        <v>2</v>
      </c>
      <c r="D67" s="9" t="str">
        <f>IF($U67="","",Municipal!$G$3)</f>
        <v>Budget to Actual 1</v>
      </c>
      <c r="E67" s="9">
        <f>IF($U67="","",Municipal!$G$2)</f>
        <v>2023</v>
      </c>
      <c r="F67" s="9" t="str">
        <f t="shared" si="4"/>
        <v>Fiscal Year of Report</v>
      </c>
      <c r="G67" s="9">
        <f>IF($U67="","",Municipal!$G$6)</f>
        <v>8</v>
      </c>
      <c r="H67" s="9" t="str">
        <f>IF($U67="","",VLOOKUP(Upload!G67,'Other Codes'!$G$2:$H$10,2,FALSE))</f>
        <v>Projected</v>
      </c>
      <c r="I67" s="9">
        <f>IF($U67="","",Municipal!$K$7)</f>
        <v>4</v>
      </c>
      <c r="J67" s="9" t="str">
        <f>IF($U67="","",VLOOKUP(Upload!I67,'Other Codes'!$J$2:$K$8,2,FALSE))</f>
        <v>Reportable Government Services</v>
      </c>
      <c r="K67" s="9">
        <f>IF($U67="","",Municipal!$A19)</f>
        <v>5</v>
      </c>
      <c r="L67" s="9" t="str">
        <f>IF($U67="","",VLOOKUP(K67,'Account Codes'!$E:$F,2,FALSE))</f>
        <v xml:space="preserve">Fund Balance </v>
      </c>
      <c r="M67" s="9">
        <f>IF($U67="","",Municipal!$B19)</f>
        <v>50</v>
      </c>
      <c r="N67" s="9" t="str">
        <f>IF($U67="","",VLOOKUP(CONCATENATE(Upload!$K67,Upload!M67),'Account Codes'!$B:$I,8,FALSE))</f>
        <v>Fund Balance</v>
      </c>
      <c r="O67" s="9">
        <f>IF($U67="","",Municipal!$C19)</f>
        <v>20</v>
      </c>
      <c r="P67" s="9" t="str">
        <f>IF($U67="","",VLOOKUP(CONCATENATE(Upload!$K67,Upload!O67),'Account Codes'!$C:$L,10,FALSE))</f>
        <v>Appropriated Fund Balance</v>
      </c>
      <c r="Q67" s="9">
        <f>IF($U67="","",Municipal!$D19)</f>
        <v>25</v>
      </c>
      <c r="R67" s="9" t="str">
        <f>IF($U67="","",VLOOKUP(CONCATENATE(Upload!$K67,Upload!Q67),'Account Codes'!$D:$O,12,FALSE))</f>
        <v>Appropriation to Fund Balance</v>
      </c>
      <c r="S67" s="9">
        <f>IF($U67="","",Municipal!$E19)</f>
        <v>250</v>
      </c>
      <c r="T67" s="9" t="str">
        <f>IF($U67="","",VLOOKUP(CONCATENATE(Upload!$K67,Upload!S67),'Account Codes'!$A:$S,18,FALSE))</f>
        <v>Appropriation to Fund Balance</v>
      </c>
      <c r="U67" s="9">
        <f>IF(Municipal!A19="","",Municipal!$K19)</f>
        <v>0</v>
      </c>
      <c r="V67" s="9" t="str">
        <f>IF($U67="","",VLOOKUP(CONCATENATE(Upload!$K67,S67),'Account Codes'!$A:$S,19,FALSE))</f>
        <v>Budgeted Appropriation to Fund Balance to be reserved for future use in current fiscal year</v>
      </c>
      <c r="W67" s="9" t="str">
        <f>IF($U67="","",VLOOKUP(CONCATENATE(Upload!$K67,S67),'Account Codes'!$A:$T,20,FALSE))</f>
        <v>(Budget Only, N/A, no school UCOA code listed)</v>
      </c>
    </row>
    <row r="68" spans="1:23" x14ac:dyDescent="0.25">
      <c r="A68" s="9" t="str">
        <f>IF($U68="","",Municipal!$D$1)</f>
        <v/>
      </c>
      <c r="B68" s="9" t="str">
        <f>IF($U68="","",Municipal!$G$1)</f>
        <v/>
      </c>
      <c r="C68" s="9" t="str">
        <f>IF($U68="","",Municipal!$D$3)</f>
        <v/>
      </c>
      <c r="D68" s="9" t="str">
        <f>IF($U68="","",Municipal!$G$3)</f>
        <v/>
      </c>
      <c r="E68" s="9" t="str">
        <f>IF($U68="","",Municipal!$G$2)</f>
        <v/>
      </c>
      <c r="F68" s="9" t="str">
        <f t="shared" si="4"/>
        <v/>
      </c>
      <c r="G68" s="9" t="str">
        <f>IF($U68="","",Municipal!$G$6)</f>
        <v/>
      </c>
      <c r="H68" s="9" t="str">
        <f>IF($U68="","",VLOOKUP(Upload!G68,'Other Codes'!$G$2:$H$10,2,FALSE))</f>
        <v/>
      </c>
      <c r="I68" s="9" t="str">
        <f>IF($U68="","",Municipal!$K$7)</f>
        <v/>
      </c>
      <c r="J68" s="9" t="str">
        <f>IF($U68="","",VLOOKUP(Upload!I68,'Other Codes'!$J$2:$K$8,2,FALSE))</f>
        <v/>
      </c>
      <c r="K68" s="9" t="str">
        <f>IF($U68="","",Municipal!$A20)</f>
        <v/>
      </c>
      <c r="L68" s="9" t="str">
        <f>IF($U68="","",VLOOKUP(K68,'Account Codes'!$E:$F,2,FALSE))</f>
        <v/>
      </c>
      <c r="M68" s="9" t="str">
        <f>IF($U68="","",Municipal!$B20)</f>
        <v/>
      </c>
      <c r="N68" s="9" t="str">
        <f>IF($U68="","",VLOOKUP(CONCATENATE(Upload!$K68,Upload!M68),'Account Codes'!$B:$I,8,FALSE))</f>
        <v/>
      </c>
      <c r="O68" s="9" t="str">
        <f>IF($U68="","",Municipal!$C20)</f>
        <v/>
      </c>
      <c r="P68" s="9" t="str">
        <f>IF($U68="","",VLOOKUP(CONCATENATE(Upload!$K68,Upload!O68),'Account Codes'!$C:$L,10,FALSE))</f>
        <v/>
      </c>
      <c r="Q68" s="9" t="str">
        <f>IF($U68="","",Municipal!$D20)</f>
        <v/>
      </c>
      <c r="R68" s="9" t="str">
        <f>IF($U68="","",VLOOKUP(CONCATENATE(Upload!$K68,Upload!Q68),'Account Codes'!$D:$O,12,FALSE))</f>
        <v/>
      </c>
      <c r="S68" s="9" t="str">
        <f>IF($U68="","",Municipal!$E20)</f>
        <v/>
      </c>
      <c r="T68" s="9" t="str">
        <f>IF($U68="","",VLOOKUP(CONCATENATE(Upload!$K68,Upload!S68),'Account Codes'!$A:$S,18,FALSE))</f>
        <v/>
      </c>
      <c r="U68" s="9" t="str">
        <f>IF(Municipal!A20="","",Municipal!$K20)</f>
        <v/>
      </c>
      <c r="V68" s="9" t="str">
        <f>IF($U68="","",VLOOKUP(CONCATENATE(Upload!$K68,S68),'Account Codes'!$A:$S,19,FALSE))</f>
        <v/>
      </c>
      <c r="W68" s="9" t="str">
        <f>IF($U68="","",VLOOKUP(CONCATENATE(Upload!$K68,S68),'Account Codes'!$A:$T,20,FALSE))</f>
        <v/>
      </c>
    </row>
    <row r="69" spans="1:23" x14ac:dyDescent="0.25">
      <c r="A69" s="9">
        <f>IF($U69="","",Municipal!$D$1)</f>
        <v>1010</v>
      </c>
      <c r="B69" s="9" t="str">
        <f>IF($U69="","",Municipal!$G$1)</f>
        <v>Barrington</v>
      </c>
      <c r="C69" s="9">
        <f>IF($U69="","",Municipal!$D$3)</f>
        <v>2</v>
      </c>
      <c r="D69" s="9" t="str">
        <f>IF($U69="","",Municipal!$G$3)</f>
        <v>Budget to Actual 1</v>
      </c>
      <c r="E69" s="9">
        <f>IF($U69="","",Municipal!$G$2)</f>
        <v>2023</v>
      </c>
      <c r="F69" s="9" t="str">
        <f t="shared" si="4"/>
        <v>Fiscal Year of Report</v>
      </c>
      <c r="G69" s="9">
        <f>IF($U69="","",Municipal!$G$6)</f>
        <v>8</v>
      </c>
      <c r="H69" s="9" t="str">
        <f>IF($U69="","",VLOOKUP(Upload!G69,'Other Codes'!$G$2:$H$10,2,FALSE))</f>
        <v>Projected</v>
      </c>
      <c r="I69" s="9">
        <f>IF($U69="","",Municipal!$K$7)</f>
        <v>4</v>
      </c>
      <c r="J69" s="9" t="str">
        <f>IF($U69="","",VLOOKUP(Upload!I69,'Other Codes'!$J$2:$K$8,2,FALSE))</f>
        <v>Reportable Government Services</v>
      </c>
      <c r="K69" s="9">
        <f>IF($U69="","",Municipal!$A21)</f>
        <v>5</v>
      </c>
      <c r="L69" s="9" t="str">
        <f>IF($U69="","",VLOOKUP(K69,'Account Codes'!$E:$F,2,FALSE))</f>
        <v xml:space="preserve">Fund Balance </v>
      </c>
      <c r="M69" s="9">
        <f>IF($U69="","",Municipal!$B21)</f>
        <v>50</v>
      </c>
      <c r="N69" s="9" t="str">
        <f>IF($U69="","",VLOOKUP(CONCATENATE(Upload!$K69,Upload!M69),'Account Codes'!$B:$I,8,FALSE))</f>
        <v>Fund Balance</v>
      </c>
      <c r="O69" s="9">
        <f>IF($U69="","",Municipal!$C21)</f>
        <v>30</v>
      </c>
      <c r="P69" s="9" t="str">
        <f>IF($U69="","",VLOOKUP(CONCATENATE(Upload!$K69,Upload!O69),'Account Codes'!$C:$L,10,FALSE))</f>
        <v>Net Change</v>
      </c>
      <c r="Q69" s="9">
        <f>IF($U69="","",Municipal!$D21)</f>
        <v>30</v>
      </c>
      <c r="R69" s="9" t="str">
        <f>IF($U69="","",VLOOKUP(CONCATENATE(Upload!$K69,Upload!Q69),'Account Codes'!$D:$O,12,FALSE))</f>
        <v>Net Change</v>
      </c>
      <c r="S69" s="9">
        <f>IF($U69="","",Municipal!$E21)</f>
        <v>310</v>
      </c>
      <c r="T69" s="9" t="str">
        <f>IF($U69="","",VLOOKUP(CONCATENATE(Upload!$K69,Upload!S69),'Account Codes'!$A:$S,18,FALSE))</f>
        <v>Unresolved Budget Deficit</v>
      </c>
      <c r="U69" s="9">
        <f>IF(Municipal!A21="","",Municipal!$K21)</f>
        <v>0</v>
      </c>
      <c r="V69" s="9" t="str">
        <f>IF($U69="","",VLOOKUP(CONCATENATE(Upload!$K69,S69),'Account Codes'!$A:$S,19,FALSE))</f>
        <v>Net change in fund balance or net position that is not offset by an equal or greater amount of appropriation of fund balance</v>
      </c>
      <c r="W69" s="9" t="str">
        <f>IF($U69="","",VLOOKUP(CONCATENATE(Upload!$K69,S69),'Account Codes'!$A:$T,20,FALSE))</f>
        <v/>
      </c>
    </row>
    <row r="70" spans="1:23" x14ac:dyDescent="0.25">
      <c r="A70" s="9" t="str">
        <f>IF($U70="","",Municipal!$D$1)</f>
        <v/>
      </c>
      <c r="B70" s="9" t="str">
        <f>IF($U70="","",Municipal!$G$1)</f>
        <v/>
      </c>
      <c r="C70" s="9" t="str">
        <f>IF($U70="","",Municipal!$D$3)</f>
        <v/>
      </c>
      <c r="D70" s="9" t="str">
        <f>IF($U70="","",Municipal!$G$3)</f>
        <v/>
      </c>
      <c r="E70" s="9" t="str">
        <f>IF($U70="","",Municipal!$G$2)</f>
        <v/>
      </c>
      <c r="F70" s="9" t="str">
        <f t="shared" si="4"/>
        <v/>
      </c>
      <c r="G70" s="9" t="str">
        <f>IF($U70="","",Municipal!$G$6)</f>
        <v/>
      </c>
      <c r="H70" s="9" t="str">
        <f>IF($U70="","",VLOOKUP(Upload!G70,'Other Codes'!$G$2:$H$10,2,FALSE))</f>
        <v/>
      </c>
      <c r="I70" s="9" t="str">
        <f>IF($U70="","",Municipal!$K$7)</f>
        <v/>
      </c>
      <c r="J70" s="9" t="str">
        <f>IF($U70="","",VLOOKUP(Upload!I70,'Other Codes'!$J$2:$K$8,2,FALSE))</f>
        <v/>
      </c>
      <c r="K70" s="9" t="str">
        <f>IF($U70="","",Municipal!$A22)</f>
        <v/>
      </c>
      <c r="L70" s="9" t="str">
        <f>IF($U70="","",VLOOKUP(K70,'Account Codes'!$E:$F,2,FALSE))</f>
        <v/>
      </c>
      <c r="M70" s="9" t="str">
        <f>IF($U70="","",Municipal!$B22)</f>
        <v/>
      </c>
      <c r="N70" s="9" t="str">
        <f>IF($U70="","",VLOOKUP(CONCATENATE(Upload!$K70,Upload!M70),'Account Codes'!$B:$I,8,FALSE))</f>
        <v/>
      </c>
      <c r="O70" s="9" t="str">
        <f>IF($U70="","",Municipal!$C22)</f>
        <v/>
      </c>
      <c r="P70" s="9" t="str">
        <f>IF($U70="","",VLOOKUP(CONCATENATE(Upload!$K70,Upload!O70),'Account Codes'!$C:$L,10,FALSE))</f>
        <v/>
      </c>
      <c r="Q70" s="9" t="str">
        <f>IF($U70="","",Municipal!$D22)</f>
        <v/>
      </c>
      <c r="R70" s="9" t="str">
        <f>IF($U70="","",VLOOKUP(CONCATENATE(Upload!$K70,Upload!Q70),'Account Codes'!$D:$O,12,FALSE))</f>
        <v/>
      </c>
      <c r="S70" s="9" t="str">
        <f>IF($U70="","",Municipal!$E22)</f>
        <v/>
      </c>
      <c r="T70" s="9" t="str">
        <f>IF($U70="","",VLOOKUP(CONCATENATE(Upload!$K70,Upload!S70),'Account Codes'!$A:$S,18,FALSE))</f>
        <v/>
      </c>
      <c r="U70" s="9" t="str">
        <f>IF(Municipal!A22="","",Municipal!$K22)</f>
        <v/>
      </c>
      <c r="V70" s="9" t="str">
        <f>IF($U70="","",VLOOKUP(CONCATENATE(Upload!$K70,S70),'Account Codes'!$A:$S,19,FALSE))</f>
        <v/>
      </c>
      <c r="W70" s="9" t="str">
        <f>IF($U70="","",VLOOKUP(CONCATENATE(Upload!$K70,S70),'Account Codes'!$A:$T,20,FALSE))</f>
        <v/>
      </c>
    </row>
    <row r="71" spans="1:23" x14ac:dyDescent="0.25">
      <c r="A71" s="9" t="str">
        <f>IF($U71="","",Municipal!$D$1)</f>
        <v/>
      </c>
      <c r="B71" s="9" t="str">
        <f>IF($U71="","",Municipal!$G$1)</f>
        <v/>
      </c>
      <c r="C71" s="9" t="str">
        <f>IF($U71="","",Municipal!$D$3)</f>
        <v/>
      </c>
      <c r="D71" s="9" t="str">
        <f>IF($U71="","",Municipal!$G$3)</f>
        <v/>
      </c>
      <c r="E71" s="9" t="str">
        <f>IF($U71="","",Municipal!$G$2)</f>
        <v/>
      </c>
      <c r="F71" s="9" t="str">
        <f t="shared" si="4"/>
        <v/>
      </c>
      <c r="G71" s="9" t="str">
        <f>IF($U71="","",Municipal!$G$6)</f>
        <v/>
      </c>
      <c r="H71" s="9" t="str">
        <f>IF($U71="","",VLOOKUP(Upload!G71,'Other Codes'!$G$2:$H$10,2,FALSE))</f>
        <v/>
      </c>
      <c r="I71" s="9" t="str">
        <f>IF($U71="","",Municipal!$K$7)</f>
        <v/>
      </c>
      <c r="J71" s="9" t="str">
        <f>IF($U71="","",VLOOKUP(Upload!I71,'Other Codes'!$J$2:$K$8,2,FALSE))</f>
        <v/>
      </c>
      <c r="K71" s="9" t="str">
        <f>IF($U71="","",Municipal!$A23)</f>
        <v/>
      </c>
      <c r="L71" s="9" t="str">
        <f>IF($U71="","",VLOOKUP(K71,'Account Codes'!$E:$F,2,FALSE))</f>
        <v/>
      </c>
      <c r="M71" s="9" t="str">
        <f>IF($U71="","",Municipal!$B23)</f>
        <v/>
      </c>
      <c r="N71" s="9" t="str">
        <f>IF($U71="","",VLOOKUP(CONCATENATE(Upload!$K71,Upload!M71),'Account Codes'!$B:$I,8,FALSE))</f>
        <v/>
      </c>
      <c r="O71" s="9" t="str">
        <f>IF($U71="","",Municipal!$C23)</f>
        <v/>
      </c>
      <c r="P71" s="9" t="str">
        <f>IF($U71="","",VLOOKUP(CONCATENATE(Upload!$K71,Upload!O71),'Account Codes'!$C:$L,10,FALSE))</f>
        <v/>
      </c>
      <c r="Q71" s="9" t="str">
        <f>IF($U71="","",Municipal!$D23)</f>
        <v/>
      </c>
      <c r="R71" s="9" t="str">
        <f>IF($U71="","",VLOOKUP(CONCATENATE(Upload!$K71,Upload!Q71),'Account Codes'!$D:$O,12,FALSE))</f>
        <v/>
      </c>
      <c r="S71" s="9" t="str">
        <f>IF($U71="","",Municipal!$E23)</f>
        <v/>
      </c>
      <c r="T71" s="9" t="str">
        <f>IF($U71="","",VLOOKUP(CONCATENATE(Upload!$K71,Upload!S71),'Account Codes'!$A:$S,18,FALSE))</f>
        <v/>
      </c>
      <c r="U71" s="9" t="str">
        <f>IF(Municipal!A23="","",Municipal!$K23)</f>
        <v/>
      </c>
      <c r="V71" s="9" t="str">
        <f>IF($U71="","",VLOOKUP(CONCATENATE(Upload!$K71,S71),'Account Codes'!$A:$S,19,FALSE))</f>
        <v/>
      </c>
      <c r="W71" s="9" t="str">
        <f>IF($U71="","",VLOOKUP(CONCATENATE(Upload!$K71,S71),'Account Codes'!$A:$T,20,FALSE))</f>
        <v/>
      </c>
    </row>
    <row r="72" spans="1:23" x14ac:dyDescent="0.25">
      <c r="A72" s="10">
        <f>IF($U72="","",Municipal!$D$1)</f>
        <v>1010</v>
      </c>
      <c r="B72" s="10" t="str">
        <f>IF($U72="","",Municipal!$G$1)</f>
        <v>Barrington</v>
      </c>
      <c r="C72" s="10">
        <f>IF($U72="","",Municipal!$D$3)</f>
        <v>2</v>
      </c>
      <c r="D72" s="10" t="str">
        <f>IF($U72="","",Municipal!$G$3)</f>
        <v>Budget to Actual 1</v>
      </c>
      <c r="E72" s="10">
        <f>IF($U72="","",Municipal!$G$2)</f>
        <v>2023</v>
      </c>
      <c r="F72" s="10" t="str">
        <f>IF($U72="","","Fiscal Year of Report")</f>
        <v>Fiscal Year of Report</v>
      </c>
      <c r="G72" s="10">
        <f>IF($U72="","",Municipal!$G$6)</f>
        <v>8</v>
      </c>
      <c r="H72" s="10" t="str">
        <f>IF($U72="","",VLOOKUP(Upload!G72,'Other Codes'!$G$2:$H$10,2,FALSE))</f>
        <v>Projected</v>
      </c>
      <c r="I72" s="10">
        <f>IF($U72="","",Municipal!$L$7)</f>
        <v>5</v>
      </c>
      <c r="J72" s="10" t="str">
        <f>IF($U72="","",VLOOKUP(Upload!I72,'Other Codes'!$J$2:$K$8,2,FALSE))</f>
        <v>RGS Elimination</v>
      </c>
      <c r="K72" s="10">
        <f>IF($U72="","",Municipal!$A10)</f>
        <v>1</v>
      </c>
      <c r="L72" s="10" t="str">
        <f>IF($U72="","",VLOOKUP(K72,'Account Codes'!$E:$F,2,FALSE))</f>
        <v>Revenue</v>
      </c>
      <c r="M72" s="10">
        <f>IF($U72="","",Municipal!$B10)</f>
        <v>99</v>
      </c>
      <c r="N72" s="10" t="str">
        <f>IF($U72="","",VLOOKUP(CONCATENATE(Upload!$K72,Upload!M72),'Account Codes'!$B:$I,8,FALSE))</f>
        <v>Total Revenue</v>
      </c>
      <c r="O72" s="10">
        <f>IF($U72="","",Municipal!$C10)</f>
        <v>99</v>
      </c>
      <c r="P72" s="10" t="str">
        <f>IF($U72="","",VLOOKUP(CONCATENATE(Upload!$K72,Upload!O72),'Account Codes'!$C:$L,10,FALSE))</f>
        <v>Total Revenue</v>
      </c>
      <c r="Q72" s="10">
        <f>IF($U72="","",Municipal!$D10)</f>
        <v>99</v>
      </c>
      <c r="R72" s="10" t="str">
        <f>IF($U72="","",VLOOKUP(CONCATENATE(Upload!$K72,Upload!Q72),'Account Codes'!$D:$O,12,FALSE))</f>
        <v>Total Revenue</v>
      </c>
      <c r="S72" s="10">
        <f>IF($U72="","",Municipal!$E10)</f>
        <v>999</v>
      </c>
      <c r="T72" s="10" t="str">
        <f>IF($U72="","",VLOOKUP(CONCATENATE(Upload!$K72,Upload!S72),'Account Codes'!$A:$S,18,FALSE))</f>
        <v>Total Revenue</v>
      </c>
      <c r="U72" s="10">
        <f>IF(Municipal!A10="","",Municipal!$L10)</f>
        <v>0</v>
      </c>
      <c r="V72" s="10" t="str">
        <f>IF($U72="","",VLOOKUP(CONCATENATE(Upload!$K72,S72),'Account Codes'!$A:$S,19,FALSE))</f>
        <v xml:space="preserve">This item is used for the subtotal of revenue in each class breakout and the total revenue. </v>
      </c>
      <c r="W72" s="10" t="str">
        <f>IF($U72="","",VLOOKUP(CONCATENATE(Upload!$K72,S72),'Account Codes'!$A:$T,20,FALSE))</f>
        <v>N/A, no school UCOA code listed</v>
      </c>
    </row>
    <row r="73" spans="1:23" x14ac:dyDescent="0.25">
      <c r="A73" s="10">
        <f>IF($U73="","",Municipal!$D$1)</f>
        <v>1010</v>
      </c>
      <c r="B73" s="10" t="str">
        <f>IF($U73="","",Municipal!$G$1)</f>
        <v>Barrington</v>
      </c>
      <c r="C73" s="10">
        <f>IF($U73="","",Municipal!$D$3)</f>
        <v>2</v>
      </c>
      <c r="D73" s="10" t="str">
        <f>IF($U73="","",Municipal!$G$3)</f>
        <v>Budget to Actual 1</v>
      </c>
      <c r="E73" s="10">
        <f>IF($U73="","",Municipal!$G$2)</f>
        <v>2023</v>
      </c>
      <c r="F73" s="10" t="str">
        <f t="shared" ref="F73:F85" si="5">IF($U73="","","Fiscal Year of Report")</f>
        <v>Fiscal Year of Report</v>
      </c>
      <c r="G73" s="10">
        <f>IF($U73="","",Municipal!$G$6)</f>
        <v>8</v>
      </c>
      <c r="H73" s="10" t="str">
        <f>IF($U73="","",VLOOKUP(Upload!G73,'Other Codes'!$G$2:$H$10,2,FALSE))</f>
        <v>Projected</v>
      </c>
      <c r="I73" s="10">
        <f>IF($U73="","",Municipal!$L$7)</f>
        <v>5</v>
      </c>
      <c r="J73" s="10" t="str">
        <f>IF($U73="","",VLOOKUP(Upload!I73,'Other Codes'!$J$2:$K$8,2,FALSE))</f>
        <v>RGS Elimination</v>
      </c>
      <c r="K73" s="10">
        <f>IF($U73="","",Municipal!$A11)</f>
        <v>7</v>
      </c>
      <c r="L73" s="10" t="str">
        <f>IF($U73="","",VLOOKUP(K73,'Account Codes'!$E:$F,2,FALSE))</f>
        <v xml:space="preserve">Financing Sources </v>
      </c>
      <c r="M73" s="10">
        <f>IF($U73="","",Municipal!$B11)</f>
        <v>99</v>
      </c>
      <c r="N73" s="10" t="str">
        <f>IF($U73="","",VLOOKUP(CONCATENATE(Upload!$K73,Upload!M73),'Account Codes'!$B:$I,8,FALSE))</f>
        <v>Financing Sources: Total</v>
      </c>
      <c r="O73" s="10">
        <f>IF($U73="","",Municipal!$C11)</f>
        <v>99</v>
      </c>
      <c r="P73" s="10" t="str">
        <f>IF($U73="","",VLOOKUP(CONCATENATE(Upload!$K73,Upload!O73),'Account Codes'!$C:$L,10,FALSE))</f>
        <v>Financing Sources: Total</v>
      </c>
      <c r="Q73" s="10">
        <f>IF($U73="","",Municipal!$D11)</f>
        <v>99</v>
      </c>
      <c r="R73" s="10" t="str">
        <f>IF($U73="","",VLOOKUP(CONCATENATE(Upload!$K73,Upload!Q73),'Account Codes'!$D:$O,12,FALSE))</f>
        <v>Financing Sources: Total</v>
      </c>
      <c r="S73" s="10">
        <f>IF($U73="","",Municipal!$E11)</f>
        <v>999</v>
      </c>
      <c r="T73" s="10" t="str">
        <f>IF($U73="","",VLOOKUP(CONCATENATE(Upload!$K73,Upload!S73),'Account Codes'!$A:$S,18,FALSE))</f>
        <v>Financing Sources: Total</v>
      </c>
      <c r="U73" s="10">
        <f>IF(Municipal!A11="","",Municipal!$L11)</f>
        <v>0</v>
      </c>
      <c r="V73" s="10" t="str">
        <f>IF($U73="","",VLOOKUP(CONCATENATE(Upload!$K73,S73),'Account Codes'!$A:$S,19,FALSE))</f>
        <v>Total of all financing sources</v>
      </c>
      <c r="W73" s="10" t="str">
        <f>IF($U73="","",VLOOKUP(CONCATENATE(Upload!$K73,S73),'Account Codes'!$A:$T,20,FALSE))</f>
        <v/>
      </c>
    </row>
    <row r="74" spans="1:23" x14ac:dyDescent="0.25">
      <c r="A74" s="10" t="str">
        <f>IF($U74="","",Municipal!$D$1)</f>
        <v/>
      </c>
      <c r="B74" s="10" t="str">
        <f>IF($U74="","",Municipal!$G$1)</f>
        <v/>
      </c>
      <c r="C74" s="10" t="str">
        <f>IF($U74="","",Municipal!$D$3)</f>
        <v/>
      </c>
      <c r="D74" s="10" t="str">
        <f>IF($U74="","",Municipal!$G$3)</f>
        <v/>
      </c>
      <c r="E74" s="10" t="str">
        <f>IF($U74="","",Municipal!$G$2)</f>
        <v/>
      </c>
      <c r="F74" s="10" t="str">
        <f t="shared" si="5"/>
        <v/>
      </c>
      <c r="G74" s="10" t="str">
        <f>IF($U74="","",Municipal!$G$6)</f>
        <v/>
      </c>
      <c r="H74" s="10" t="str">
        <f>IF($U74="","",VLOOKUP(Upload!G74,'Other Codes'!$G$2:$H$10,2,FALSE))</f>
        <v/>
      </c>
      <c r="I74" s="10" t="str">
        <f>IF($U74="","",Municipal!$L$7)</f>
        <v/>
      </c>
      <c r="J74" s="10" t="str">
        <f>IF($U74="","",VLOOKUP(Upload!I74,'Other Codes'!$J$2:$K$8,2,FALSE))</f>
        <v/>
      </c>
      <c r="K74" s="10" t="str">
        <f>IF($U74="","",Municipal!$A12)</f>
        <v/>
      </c>
      <c r="L74" s="10" t="str">
        <f>IF($U74="","",VLOOKUP(K74,'Account Codes'!$E:$F,2,FALSE))</f>
        <v/>
      </c>
      <c r="M74" s="10" t="str">
        <f>IF($U74="","",Municipal!$B12)</f>
        <v/>
      </c>
      <c r="N74" s="10" t="str">
        <f>IF($U74="","",VLOOKUP(CONCATENATE(Upload!$K74,Upload!M74),'Account Codes'!$B:$I,8,FALSE))</f>
        <v/>
      </c>
      <c r="O74" s="10" t="str">
        <f>IF($U74="","",Municipal!$C12)</f>
        <v/>
      </c>
      <c r="P74" s="10" t="str">
        <f>IF($U74="","",VLOOKUP(CONCATENATE(Upload!$K74,Upload!O74),'Account Codes'!$C:$L,10,FALSE))</f>
        <v/>
      </c>
      <c r="Q74" s="10" t="str">
        <f>IF($U74="","",Municipal!$D12)</f>
        <v/>
      </c>
      <c r="R74" s="10" t="str">
        <f>IF($U74="","",VLOOKUP(CONCATENATE(Upload!$K74,Upload!Q74),'Account Codes'!$D:$O,12,FALSE))</f>
        <v/>
      </c>
      <c r="S74" s="10" t="str">
        <f>IF($U74="","",Municipal!$E12)</f>
        <v/>
      </c>
      <c r="T74" s="10" t="str">
        <f>IF($U74="","",VLOOKUP(CONCATENATE(Upload!$K74,Upload!S74),'Account Codes'!$A:$S,18,FALSE))</f>
        <v/>
      </c>
      <c r="U74" s="10" t="str">
        <f>IF(Municipal!A12="","",Municipal!$L12)</f>
        <v/>
      </c>
      <c r="V74" s="10" t="str">
        <f>IF($U74="","",VLOOKUP(CONCATENATE(Upload!$K74,S74),'Account Codes'!$A:$S,19,FALSE))</f>
        <v/>
      </c>
      <c r="W74" s="10" t="str">
        <f>IF($U74="","",VLOOKUP(CONCATENATE(Upload!$K74,S74),'Account Codes'!$A:$T,20,FALSE))</f>
        <v/>
      </c>
    </row>
    <row r="75" spans="1:23" x14ac:dyDescent="0.25">
      <c r="A75" s="10">
        <f>IF($U75="","",Municipal!$D$1)</f>
        <v>1010</v>
      </c>
      <c r="B75" s="10" t="str">
        <f>IF($U75="","",Municipal!$G$1)</f>
        <v>Barrington</v>
      </c>
      <c r="C75" s="10">
        <f>IF($U75="","",Municipal!$D$3)</f>
        <v>2</v>
      </c>
      <c r="D75" s="10" t="str">
        <f>IF($U75="","",Municipal!$G$3)</f>
        <v>Budget to Actual 1</v>
      </c>
      <c r="E75" s="10">
        <f>IF($U75="","",Municipal!$G$2)</f>
        <v>2023</v>
      </c>
      <c r="F75" s="10" t="str">
        <f t="shared" si="5"/>
        <v>Fiscal Year of Report</v>
      </c>
      <c r="G75" s="10">
        <f>IF($U75="","",Municipal!$G$6)</f>
        <v>8</v>
      </c>
      <c r="H75" s="10" t="str">
        <f>IF($U75="","",VLOOKUP(Upload!G75,'Other Codes'!$G$2:$H$10,2,FALSE))</f>
        <v>Projected</v>
      </c>
      <c r="I75" s="10">
        <f>IF($U75="","",Municipal!$L$7)</f>
        <v>5</v>
      </c>
      <c r="J75" s="10" t="str">
        <f>IF($U75="","",VLOOKUP(Upload!I75,'Other Codes'!$J$2:$K$8,2,FALSE))</f>
        <v>RGS Elimination</v>
      </c>
      <c r="K75" s="10">
        <f>IF($U75="","",Municipal!$A13)</f>
        <v>2</v>
      </c>
      <c r="L75" s="10" t="str">
        <f>IF($U75="","",VLOOKUP(K75,'Account Codes'!$E:$F,2,FALSE))</f>
        <v>Expenditures</v>
      </c>
      <c r="M75" s="10">
        <f>IF($U75="","",Municipal!$B13)</f>
        <v>99</v>
      </c>
      <c r="N75" s="10" t="str">
        <f>IF($U75="","",VLOOKUP(CONCATENATE(Upload!$K75,Upload!M75),'Account Codes'!$B:$I,8,FALSE))</f>
        <v>Total Expenditures</v>
      </c>
      <c r="O75" s="10">
        <f>IF($U75="","",Municipal!$C13)</f>
        <v>99</v>
      </c>
      <c r="P75" s="10" t="str">
        <f>IF($U75="","",VLOOKUP(CONCATENATE(Upload!$K75,Upload!O75),'Account Codes'!$C:$L,10,FALSE))</f>
        <v>Total Expenditures</v>
      </c>
      <c r="Q75" s="10">
        <f>IF($U75="","",Municipal!$D13)</f>
        <v>99</v>
      </c>
      <c r="R75" s="10" t="str">
        <f>IF($U75="","",VLOOKUP(CONCATENATE(Upload!$K75,Upload!Q75),'Account Codes'!$D:$O,12,FALSE))</f>
        <v>Total Expenditures</v>
      </c>
      <c r="S75" s="10">
        <f>IF($U75="","",Municipal!$E13)</f>
        <v>999</v>
      </c>
      <c r="T75" s="10" t="str">
        <f>IF($U75="","",VLOOKUP(CONCATENATE(Upload!$K75,Upload!S75),'Account Codes'!$A:$S,18,FALSE))</f>
        <v>Total Expenditures</v>
      </c>
      <c r="U75" s="10">
        <f>IF(Municipal!A13="","",Municipal!$L13)</f>
        <v>0</v>
      </c>
      <c r="V75" s="10" t="str">
        <f>IF($U75="","",VLOOKUP(CONCATENATE(Upload!$K75,S75),'Account Codes'!$A:$S,19,FALSE))</f>
        <v xml:space="preserve">This item is used for the subtotal of expenditures in each department and the total expenditures. </v>
      </c>
      <c r="W75" s="10" t="str">
        <f>IF($U75="","",VLOOKUP(CONCATENATE(Upload!$K75,S75),'Account Codes'!$A:$T,20,FALSE))</f>
        <v>N/A, no school UCOA code listed</v>
      </c>
    </row>
    <row r="76" spans="1:23" x14ac:dyDescent="0.25">
      <c r="A76" s="10">
        <f>IF($U76="","",Municipal!$D$1)</f>
        <v>1010</v>
      </c>
      <c r="B76" s="10" t="str">
        <f>IF($U76="","",Municipal!$G$1)</f>
        <v>Barrington</v>
      </c>
      <c r="C76" s="10">
        <f>IF($U76="","",Municipal!$D$3)</f>
        <v>2</v>
      </c>
      <c r="D76" s="10" t="str">
        <f>IF($U76="","",Municipal!$G$3)</f>
        <v>Budget to Actual 1</v>
      </c>
      <c r="E76" s="10">
        <f>IF($U76="","",Municipal!$G$2)</f>
        <v>2023</v>
      </c>
      <c r="F76" s="10" t="str">
        <f t="shared" si="5"/>
        <v>Fiscal Year of Report</v>
      </c>
      <c r="G76" s="10">
        <f>IF($U76="","",Municipal!$G$6)</f>
        <v>8</v>
      </c>
      <c r="H76" s="10" t="str">
        <f>IF($U76="","",VLOOKUP(Upload!G76,'Other Codes'!$G$2:$H$10,2,FALSE))</f>
        <v>Projected</v>
      </c>
      <c r="I76" s="10">
        <f>IF($U76="","",Municipal!$L$7)</f>
        <v>5</v>
      </c>
      <c r="J76" s="10" t="str">
        <f>IF($U76="","",VLOOKUP(Upload!I76,'Other Codes'!$J$2:$K$8,2,FALSE))</f>
        <v>RGS Elimination</v>
      </c>
      <c r="K76" s="10">
        <f>IF($U76="","",Municipal!$A14)</f>
        <v>8</v>
      </c>
      <c r="L76" s="10" t="str">
        <f>IF($U76="","",VLOOKUP(K76,'Account Codes'!$E:$F,2,FALSE))</f>
        <v>Financing Uses</v>
      </c>
      <c r="M76" s="10">
        <f>IF($U76="","",Municipal!$B14)</f>
        <v>99</v>
      </c>
      <c r="N76" s="10" t="str">
        <f>IF($U76="","",VLOOKUP(CONCATENATE(Upload!$K76,Upload!M76),'Account Codes'!$B:$I,8,FALSE))</f>
        <v>Financing Uses: Total</v>
      </c>
      <c r="O76" s="10">
        <f>IF($U76="","",Municipal!$C14)</f>
        <v>99</v>
      </c>
      <c r="P76" s="10" t="str">
        <f>IF($U76="","",VLOOKUP(CONCATENATE(Upload!$K76,Upload!O76),'Account Codes'!$C:$L,10,FALSE))</f>
        <v>Financing Uses: Total</v>
      </c>
      <c r="Q76" s="10">
        <f>IF($U76="","",Municipal!$D14)</f>
        <v>99</v>
      </c>
      <c r="R76" s="10" t="str">
        <f>IF($U76="","",VLOOKUP(CONCATENATE(Upload!$K76,Upload!Q76),'Account Codes'!$D:$O,12,FALSE))</f>
        <v>Financing Uses: Total</v>
      </c>
      <c r="S76" s="10">
        <f>IF($U76="","",Municipal!$E14)</f>
        <v>999</v>
      </c>
      <c r="T76" s="10" t="str">
        <f>IF($U76="","",VLOOKUP(CONCATENATE(Upload!$K76,Upload!S76),'Account Codes'!$A:$S,18,FALSE))</f>
        <v>Financing Uses: Total</v>
      </c>
      <c r="U76" s="10">
        <f>IF(Municipal!A14="","",Municipal!$L14)</f>
        <v>0</v>
      </c>
      <c r="V76" s="10" t="str">
        <f>IF($U76="","",VLOOKUP(CONCATENATE(Upload!$K76,S76),'Account Codes'!$A:$S,19,FALSE))</f>
        <v>Total of all financing uses</v>
      </c>
      <c r="W76" s="10" t="str">
        <f>IF($U76="","",VLOOKUP(CONCATENATE(Upload!$K76,S76),'Account Codes'!$A:$T,20,FALSE))</f>
        <v/>
      </c>
    </row>
    <row r="77" spans="1:23" x14ac:dyDescent="0.25">
      <c r="A77" s="10" t="str">
        <f>IF($U77="","",Municipal!$D$1)</f>
        <v/>
      </c>
      <c r="B77" s="10" t="str">
        <f>IF($U77="","",Municipal!$G$1)</f>
        <v/>
      </c>
      <c r="C77" s="10" t="str">
        <f>IF($U77="","",Municipal!$D$3)</f>
        <v/>
      </c>
      <c r="D77" s="10" t="str">
        <f>IF($U77="","",Municipal!$G$3)</f>
        <v/>
      </c>
      <c r="E77" s="10" t="str">
        <f>IF($U77="","",Municipal!$G$2)</f>
        <v/>
      </c>
      <c r="F77" s="10" t="str">
        <f t="shared" si="5"/>
        <v/>
      </c>
      <c r="G77" s="10" t="str">
        <f>IF($U77="","",Municipal!$G$6)</f>
        <v/>
      </c>
      <c r="H77" s="10" t="str">
        <f>IF($U77="","",VLOOKUP(Upload!G77,'Other Codes'!$G$2:$H$10,2,FALSE))</f>
        <v/>
      </c>
      <c r="I77" s="10" t="str">
        <f>IF($U77="","",Municipal!$L$7)</f>
        <v/>
      </c>
      <c r="J77" s="10" t="str">
        <f>IF($U77="","",VLOOKUP(Upload!I77,'Other Codes'!$J$2:$K$8,2,FALSE))</f>
        <v/>
      </c>
      <c r="K77" s="10" t="str">
        <f>IF($U77="","",Municipal!$A15)</f>
        <v/>
      </c>
      <c r="L77" s="10" t="str">
        <f>IF($U77="","",VLOOKUP(K77,'Account Codes'!$E:$F,2,FALSE))</f>
        <v/>
      </c>
      <c r="M77" s="10" t="str">
        <f>IF($U77="","",Municipal!$B15)</f>
        <v/>
      </c>
      <c r="N77" s="10" t="str">
        <f>IF($U77="","",VLOOKUP(CONCATENATE(Upload!$K77,Upload!M77),'Account Codes'!$B:$I,8,FALSE))</f>
        <v/>
      </c>
      <c r="O77" s="10" t="str">
        <f>IF($U77="","",Municipal!$C15)</f>
        <v/>
      </c>
      <c r="P77" s="10" t="str">
        <f>IF($U77="","",VLOOKUP(CONCATENATE(Upload!$K77,Upload!O77),'Account Codes'!$C:$L,10,FALSE))</f>
        <v/>
      </c>
      <c r="Q77" s="10" t="str">
        <f>IF($U77="","",Municipal!$D15)</f>
        <v/>
      </c>
      <c r="R77" s="10" t="str">
        <f>IF($U77="","",VLOOKUP(CONCATENATE(Upload!$K77,Upload!Q77),'Account Codes'!$D:$O,12,FALSE))</f>
        <v/>
      </c>
      <c r="S77" s="10" t="str">
        <f>IF($U77="","",Municipal!$E15)</f>
        <v/>
      </c>
      <c r="T77" s="10" t="str">
        <f>IF($U77="","",VLOOKUP(CONCATENATE(Upload!$K77,Upload!S77),'Account Codes'!$A:$S,18,FALSE))</f>
        <v/>
      </c>
      <c r="U77" s="10" t="str">
        <f>IF(Municipal!A15="","",Municipal!$L15)</f>
        <v/>
      </c>
      <c r="V77" s="10" t="str">
        <f>IF($U77="","",VLOOKUP(CONCATENATE(Upload!$K77,S77),'Account Codes'!$A:$S,19,FALSE))</f>
        <v/>
      </c>
      <c r="W77" s="10" t="str">
        <f>IF($U77="","",VLOOKUP(CONCATENATE(Upload!$K77,S77),'Account Codes'!$A:$T,20,FALSE))</f>
        <v/>
      </c>
    </row>
    <row r="78" spans="1:23" x14ac:dyDescent="0.25">
      <c r="A78" s="10">
        <f>IF($U78="","",Municipal!$D$1)</f>
        <v>1010</v>
      </c>
      <c r="B78" s="10" t="str">
        <f>IF($U78="","",Municipal!$G$1)</f>
        <v>Barrington</v>
      </c>
      <c r="C78" s="10">
        <f>IF($U78="","",Municipal!$D$3)</f>
        <v>2</v>
      </c>
      <c r="D78" s="10" t="str">
        <f>IF($U78="","",Municipal!$G$3)</f>
        <v>Budget to Actual 1</v>
      </c>
      <c r="E78" s="10">
        <f>IF($U78="","",Municipal!$G$2)</f>
        <v>2023</v>
      </c>
      <c r="F78" s="10" t="str">
        <f t="shared" si="5"/>
        <v>Fiscal Year of Report</v>
      </c>
      <c r="G78" s="10">
        <f>IF($U78="","",Municipal!$G$6)</f>
        <v>8</v>
      </c>
      <c r="H78" s="10" t="str">
        <f>IF($U78="","",VLOOKUP(Upload!G78,'Other Codes'!$G$2:$H$10,2,FALSE))</f>
        <v>Projected</v>
      </c>
      <c r="I78" s="10">
        <f>IF($U78="","",Municipal!$L$7)</f>
        <v>5</v>
      </c>
      <c r="J78" s="10" t="str">
        <f>IF($U78="","",VLOOKUP(Upload!I78,'Other Codes'!$J$2:$K$8,2,FALSE))</f>
        <v>RGS Elimination</v>
      </c>
      <c r="K78" s="10">
        <f>IF($U78="","",Municipal!$A16)</f>
        <v>5</v>
      </c>
      <c r="L78" s="10" t="str">
        <f>IF($U78="","",VLOOKUP(K78,'Account Codes'!$E:$F,2,FALSE))</f>
        <v xml:space="preserve">Fund Balance </v>
      </c>
      <c r="M78" s="10">
        <f>IF($U78="","",Municipal!$B16)</f>
        <v>50</v>
      </c>
      <c r="N78" s="10" t="str">
        <f>IF($U78="","",VLOOKUP(CONCATENATE(Upload!$K78,Upload!M78),'Account Codes'!$B:$I,8,FALSE))</f>
        <v>Fund Balance</v>
      </c>
      <c r="O78" s="10">
        <f>IF($U78="","",Municipal!$C16)</f>
        <v>30</v>
      </c>
      <c r="P78" s="10" t="str">
        <f>IF($U78="","",VLOOKUP(CONCATENATE(Upload!$K78,Upload!O78),'Account Codes'!$C:$L,10,FALSE))</f>
        <v>Net Change</v>
      </c>
      <c r="Q78" s="10">
        <f>IF($U78="","",Municipal!$D16)</f>
        <v>30</v>
      </c>
      <c r="R78" s="10" t="str">
        <f>IF($U78="","",VLOOKUP(CONCATENATE(Upload!$K78,Upload!Q78),'Account Codes'!$D:$O,12,FALSE))</f>
        <v>Net Change</v>
      </c>
      <c r="S78" s="10">
        <f>IF($U78="","",Municipal!$E16)</f>
        <v>300</v>
      </c>
      <c r="T78" s="10" t="str">
        <f>IF($U78="","",VLOOKUP(CONCATENATE(Upload!$K78,Upload!S78),'Account Codes'!$A:$S,18,FALSE))</f>
        <v>Net Change in Fund Balance or Net Position</v>
      </c>
      <c r="U78" s="10">
        <f>IF(Municipal!A16="","",Municipal!$L16)</f>
        <v>0</v>
      </c>
      <c r="V78" s="10" t="str">
        <f>IF($U78="","",VLOOKUP(CONCATENATE(Upload!$K78,S78),'Account Codes'!$A:$S,19,FALSE))</f>
        <v>For any of the reporting periods this item is ending operating balance, which would reflect the end results from current period operations.</v>
      </c>
      <c r="W78" s="10" t="str">
        <f>IF($U78="","",VLOOKUP(CONCATENATE(Upload!$K78,S78),'Account Codes'!$A:$T,20,FALSE))</f>
        <v>N/A, no school UCOA code listed</v>
      </c>
    </row>
    <row r="79" spans="1:23" x14ac:dyDescent="0.25">
      <c r="A79" s="10" t="str">
        <f>IF($U79="","",Municipal!$D$1)</f>
        <v/>
      </c>
      <c r="B79" s="10" t="str">
        <f>IF($U79="","",Municipal!$G$1)</f>
        <v/>
      </c>
      <c r="C79" s="10" t="str">
        <f>IF($U79="","",Municipal!$D$3)</f>
        <v/>
      </c>
      <c r="D79" s="10" t="str">
        <f>IF($U79="","",Municipal!$G$3)</f>
        <v/>
      </c>
      <c r="E79" s="10" t="str">
        <f>IF($U79="","",Municipal!$G$2)</f>
        <v/>
      </c>
      <c r="F79" s="10" t="str">
        <f t="shared" si="5"/>
        <v/>
      </c>
      <c r="G79" s="10" t="str">
        <f>IF($U79="","",Municipal!$G$6)</f>
        <v/>
      </c>
      <c r="H79" s="10" t="str">
        <f>IF($U79="","",VLOOKUP(Upload!G79,'Other Codes'!$G$2:$H$10,2,FALSE))</f>
        <v/>
      </c>
      <c r="I79" s="10" t="str">
        <f>IF($U79="","",Municipal!$L$7)</f>
        <v/>
      </c>
      <c r="J79" s="10" t="str">
        <f>IF($U79="","",VLOOKUP(Upload!I79,'Other Codes'!$J$2:$K$8,2,FALSE))</f>
        <v/>
      </c>
      <c r="K79" s="10" t="str">
        <f>IF($U79="","",Municipal!$A17)</f>
        <v/>
      </c>
      <c r="L79" s="10" t="str">
        <f>IF($U79="","",VLOOKUP(K79,'Account Codes'!$E:$F,2,FALSE))</f>
        <v/>
      </c>
      <c r="M79" s="10" t="str">
        <f>IF($U79="","",Municipal!$B17)</f>
        <v/>
      </c>
      <c r="N79" s="10" t="str">
        <f>IF($U79="","",VLOOKUP(CONCATENATE(Upload!$K79,Upload!M79),'Account Codes'!$B:$I,8,FALSE))</f>
        <v/>
      </c>
      <c r="O79" s="10" t="str">
        <f>IF($U79="","",Municipal!$C17)</f>
        <v/>
      </c>
      <c r="P79" s="10" t="str">
        <f>IF($U79="","",VLOOKUP(CONCATENATE(Upload!$K79,Upload!O79),'Account Codes'!$C:$L,10,FALSE))</f>
        <v/>
      </c>
      <c r="Q79" s="10" t="str">
        <f>IF($U79="","",Municipal!$D17)</f>
        <v/>
      </c>
      <c r="R79" s="10" t="str">
        <f>IF($U79="","",VLOOKUP(CONCATENATE(Upload!$K79,Upload!Q79),'Account Codes'!$D:$O,12,FALSE))</f>
        <v/>
      </c>
      <c r="S79" s="10" t="str">
        <f>IF($U79="","",Municipal!$E17)</f>
        <v/>
      </c>
      <c r="T79" s="10" t="str">
        <f>IF($U79="","",VLOOKUP(CONCATENATE(Upload!$K79,Upload!S79),'Account Codes'!$A:$S,18,FALSE))</f>
        <v/>
      </c>
      <c r="U79" s="10" t="str">
        <f>IF(Municipal!A17="","",Municipal!$L17)</f>
        <v/>
      </c>
      <c r="V79" s="10" t="str">
        <f>IF($U79="","",VLOOKUP(CONCATENATE(Upload!$K79,S79),'Account Codes'!$A:$S,19,FALSE))</f>
        <v/>
      </c>
      <c r="W79" s="10" t="str">
        <f>IF($U79="","",VLOOKUP(CONCATENATE(Upload!$K79,S79),'Account Codes'!$A:$T,20,FALSE))</f>
        <v/>
      </c>
    </row>
    <row r="80" spans="1:23" x14ac:dyDescent="0.25">
      <c r="A80" s="10">
        <f>IF($U80="","",Municipal!$D$1)</f>
        <v>1010</v>
      </c>
      <c r="B80" s="10" t="str">
        <f>IF($U80="","",Municipal!$G$1)</f>
        <v>Barrington</v>
      </c>
      <c r="C80" s="10">
        <f>IF($U80="","",Municipal!$D$3)</f>
        <v>2</v>
      </c>
      <c r="D80" s="10" t="str">
        <f>IF($U80="","",Municipal!$G$3)</f>
        <v>Budget to Actual 1</v>
      </c>
      <c r="E80" s="10">
        <f>IF($U80="","",Municipal!$G$2)</f>
        <v>2023</v>
      </c>
      <c r="F80" s="10" t="str">
        <f t="shared" si="5"/>
        <v>Fiscal Year of Report</v>
      </c>
      <c r="G80" s="10">
        <f>IF($U80="","",Municipal!$G$6)</f>
        <v>8</v>
      </c>
      <c r="H80" s="10" t="str">
        <f>IF($U80="","",VLOOKUP(Upload!G80,'Other Codes'!$G$2:$H$10,2,FALSE))</f>
        <v>Projected</v>
      </c>
      <c r="I80" s="10">
        <f>IF($U80="","",Municipal!$L$7)</f>
        <v>5</v>
      </c>
      <c r="J80" s="10" t="str">
        <f>IF($U80="","",VLOOKUP(Upload!I80,'Other Codes'!$J$2:$K$8,2,FALSE))</f>
        <v>RGS Elimination</v>
      </c>
      <c r="K80" s="10">
        <f>IF($U80="","",Municipal!$A18)</f>
        <v>5</v>
      </c>
      <c r="L80" s="10" t="str">
        <f>IF($U80="","",VLOOKUP(K80,'Account Codes'!$E:$F,2,FALSE))</f>
        <v xml:space="preserve">Fund Balance </v>
      </c>
      <c r="M80" s="10">
        <f>IF($U80="","",Municipal!$B18)</f>
        <v>50</v>
      </c>
      <c r="N80" s="10" t="str">
        <f>IF($U80="","",VLOOKUP(CONCATENATE(Upload!$K80,Upload!M80),'Account Codes'!$B:$I,8,FALSE))</f>
        <v>Fund Balance</v>
      </c>
      <c r="O80" s="10">
        <f>IF($U80="","",Municipal!$C18)</f>
        <v>20</v>
      </c>
      <c r="P80" s="10" t="str">
        <f>IF($U80="","",VLOOKUP(CONCATENATE(Upload!$K80,Upload!O80),'Account Codes'!$C:$L,10,FALSE))</f>
        <v>Appropriated Fund Balance</v>
      </c>
      <c r="Q80" s="10">
        <f>IF($U80="","",Municipal!$D18)</f>
        <v>20</v>
      </c>
      <c r="R80" s="10" t="str">
        <f>IF($U80="","",VLOOKUP(CONCATENATE(Upload!$K80,Upload!Q80),'Account Codes'!$D:$O,12,FALSE))</f>
        <v>Appropriation from Fund Balance</v>
      </c>
      <c r="S80" s="10">
        <f>IF($U80="","",Municipal!$E18)</f>
        <v>200</v>
      </c>
      <c r="T80" s="10" t="str">
        <f>IF($U80="","",VLOOKUP(CONCATENATE(Upload!$K80,Upload!S80),'Account Codes'!$A:$S,18,FALSE))</f>
        <v>Appropriation from Fund Balance</v>
      </c>
      <c r="U80" s="10">
        <f>IF(Municipal!A18="","",Municipal!$L18)</f>
        <v>0</v>
      </c>
      <c r="V80" s="10" t="str">
        <f>IF($U80="","",VLOOKUP(CONCATENATE(Upload!$K80,S80),'Account Codes'!$A:$S,19,FALSE))</f>
        <v>Budgeted Appropriation from Fund Balance to be used in current fiscal year</v>
      </c>
      <c r="W80" s="10" t="str">
        <f>IF($U80="","",VLOOKUP(CONCATENATE(Upload!$K80,S80),'Account Codes'!$A:$T,20,FALSE))</f>
        <v>(Budget Only 41250, 43250, 44250 )</v>
      </c>
    </row>
    <row r="81" spans="1:23" x14ac:dyDescent="0.25">
      <c r="A81" s="10">
        <f>IF($U81="","",Municipal!$D$1)</f>
        <v>1010</v>
      </c>
      <c r="B81" s="10" t="str">
        <f>IF($U81="","",Municipal!$G$1)</f>
        <v>Barrington</v>
      </c>
      <c r="C81" s="10">
        <f>IF($U81="","",Municipal!$D$3)</f>
        <v>2</v>
      </c>
      <c r="D81" s="10" t="str">
        <f>IF($U81="","",Municipal!$G$3)</f>
        <v>Budget to Actual 1</v>
      </c>
      <c r="E81" s="10">
        <f>IF($U81="","",Municipal!$G$2)</f>
        <v>2023</v>
      </c>
      <c r="F81" s="10" t="str">
        <f t="shared" si="5"/>
        <v>Fiscal Year of Report</v>
      </c>
      <c r="G81" s="10">
        <f>IF($U81="","",Municipal!$G$6)</f>
        <v>8</v>
      </c>
      <c r="H81" s="10" t="str">
        <f>IF($U81="","",VLOOKUP(Upload!G81,'Other Codes'!$G$2:$H$10,2,FALSE))</f>
        <v>Projected</v>
      </c>
      <c r="I81" s="10">
        <f>IF($U81="","",Municipal!$L$7)</f>
        <v>5</v>
      </c>
      <c r="J81" s="10" t="str">
        <f>IF($U81="","",VLOOKUP(Upload!I81,'Other Codes'!$J$2:$K$8,2,FALSE))</f>
        <v>RGS Elimination</v>
      </c>
      <c r="K81" s="10">
        <f>IF($U81="","",Municipal!$A19)</f>
        <v>5</v>
      </c>
      <c r="L81" s="10" t="str">
        <f>IF($U81="","",VLOOKUP(K81,'Account Codes'!$E:$F,2,FALSE))</f>
        <v xml:space="preserve">Fund Balance </v>
      </c>
      <c r="M81" s="10">
        <f>IF($U81="","",Municipal!$B19)</f>
        <v>50</v>
      </c>
      <c r="N81" s="10" t="str">
        <f>IF($U81="","",VLOOKUP(CONCATENATE(Upload!$K81,Upload!M81),'Account Codes'!$B:$I,8,FALSE))</f>
        <v>Fund Balance</v>
      </c>
      <c r="O81" s="10">
        <f>IF($U81="","",Municipal!$C19)</f>
        <v>20</v>
      </c>
      <c r="P81" s="10" t="str">
        <f>IF($U81="","",VLOOKUP(CONCATENATE(Upload!$K81,Upload!O81),'Account Codes'!$C:$L,10,FALSE))</f>
        <v>Appropriated Fund Balance</v>
      </c>
      <c r="Q81" s="10">
        <f>IF($U81="","",Municipal!$D19)</f>
        <v>25</v>
      </c>
      <c r="R81" s="10" t="str">
        <f>IF($U81="","",VLOOKUP(CONCATENATE(Upload!$K81,Upload!Q81),'Account Codes'!$D:$O,12,FALSE))</f>
        <v>Appropriation to Fund Balance</v>
      </c>
      <c r="S81" s="10">
        <f>IF($U81="","",Municipal!$E19)</f>
        <v>250</v>
      </c>
      <c r="T81" s="10" t="str">
        <f>IF($U81="","",VLOOKUP(CONCATENATE(Upload!$K81,Upload!S81),'Account Codes'!$A:$S,18,FALSE))</f>
        <v>Appropriation to Fund Balance</v>
      </c>
      <c r="U81" s="10">
        <f>IF(Municipal!A19="","",Municipal!$L19)</f>
        <v>0</v>
      </c>
      <c r="V81" s="10" t="str">
        <f>IF($U81="","",VLOOKUP(CONCATENATE(Upload!$K81,S81),'Account Codes'!$A:$S,19,FALSE))</f>
        <v>Budgeted Appropriation to Fund Balance to be reserved for future use in current fiscal year</v>
      </c>
      <c r="W81" s="10" t="str">
        <f>IF($U81="","",VLOOKUP(CONCATENATE(Upload!$K81,S81),'Account Codes'!$A:$T,20,FALSE))</f>
        <v>(Budget Only, N/A, no school UCOA code listed)</v>
      </c>
    </row>
    <row r="82" spans="1:23" x14ac:dyDescent="0.25">
      <c r="A82" s="10" t="str">
        <f>IF($U82="","",Municipal!$D$1)</f>
        <v/>
      </c>
      <c r="B82" s="10" t="str">
        <f>IF($U82="","",Municipal!$G$1)</f>
        <v/>
      </c>
      <c r="C82" s="10" t="str">
        <f>IF($U82="","",Municipal!$D$3)</f>
        <v/>
      </c>
      <c r="D82" s="10" t="str">
        <f>IF($U82="","",Municipal!$G$3)</f>
        <v/>
      </c>
      <c r="E82" s="10" t="str">
        <f>IF($U82="","",Municipal!$G$2)</f>
        <v/>
      </c>
      <c r="F82" s="10" t="str">
        <f t="shared" si="5"/>
        <v/>
      </c>
      <c r="G82" s="10" t="str">
        <f>IF($U82="","",Municipal!$G$6)</f>
        <v/>
      </c>
      <c r="H82" s="10" t="str">
        <f>IF($U82="","",VLOOKUP(Upload!G82,'Other Codes'!$G$2:$H$10,2,FALSE))</f>
        <v/>
      </c>
      <c r="I82" s="10" t="str">
        <f>IF($U82="","",Municipal!$L$7)</f>
        <v/>
      </c>
      <c r="J82" s="10" t="str">
        <f>IF($U82="","",VLOOKUP(Upload!I82,'Other Codes'!$J$2:$K$8,2,FALSE))</f>
        <v/>
      </c>
      <c r="K82" s="10" t="str">
        <f>IF($U82="","",Municipal!$A20)</f>
        <v/>
      </c>
      <c r="L82" s="10" t="str">
        <f>IF($U82="","",VLOOKUP(K82,'Account Codes'!$E:$F,2,FALSE))</f>
        <v/>
      </c>
      <c r="M82" s="10" t="str">
        <f>IF($U82="","",Municipal!$B20)</f>
        <v/>
      </c>
      <c r="N82" s="10" t="str">
        <f>IF($U82="","",VLOOKUP(CONCATENATE(Upload!$K82,Upload!M82),'Account Codes'!$B:$I,8,FALSE))</f>
        <v/>
      </c>
      <c r="O82" s="10" t="str">
        <f>IF($U82="","",Municipal!$C20)</f>
        <v/>
      </c>
      <c r="P82" s="10" t="str">
        <f>IF($U82="","",VLOOKUP(CONCATENATE(Upload!$K82,Upload!O82),'Account Codes'!$C:$L,10,FALSE))</f>
        <v/>
      </c>
      <c r="Q82" s="10" t="str">
        <f>IF($U82="","",Municipal!$D20)</f>
        <v/>
      </c>
      <c r="R82" s="10" t="str">
        <f>IF($U82="","",VLOOKUP(CONCATENATE(Upload!$K82,Upload!Q82),'Account Codes'!$D:$O,12,FALSE))</f>
        <v/>
      </c>
      <c r="S82" s="10" t="str">
        <f>IF($U82="","",Municipal!$E20)</f>
        <v/>
      </c>
      <c r="T82" s="10" t="str">
        <f>IF($U82="","",VLOOKUP(CONCATENATE(Upload!$K82,Upload!S82),'Account Codes'!$A:$S,18,FALSE))</f>
        <v/>
      </c>
      <c r="U82" s="10" t="str">
        <f>IF(Municipal!A20="","",Municipal!$L20)</f>
        <v/>
      </c>
      <c r="V82" s="10" t="str">
        <f>IF($U82="","",VLOOKUP(CONCATENATE(Upload!$K82,S82),'Account Codes'!$A:$S,19,FALSE))</f>
        <v/>
      </c>
      <c r="W82" s="10" t="str">
        <f>IF($U82="","",VLOOKUP(CONCATENATE(Upload!$K82,S82),'Account Codes'!$A:$T,20,FALSE))</f>
        <v/>
      </c>
    </row>
    <row r="83" spans="1:23" x14ac:dyDescent="0.25">
      <c r="A83" s="10">
        <f>IF($U83="","",Municipal!$D$1)</f>
        <v>1010</v>
      </c>
      <c r="B83" s="10" t="str">
        <f>IF($U83="","",Municipal!$G$1)</f>
        <v>Barrington</v>
      </c>
      <c r="C83" s="10">
        <f>IF($U83="","",Municipal!$D$3)</f>
        <v>2</v>
      </c>
      <c r="D83" s="10" t="str">
        <f>IF($U83="","",Municipal!$G$3)</f>
        <v>Budget to Actual 1</v>
      </c>
      <c r="E83" s="10">
        <f>IF($U83="","",Municipal!$G$2)</f>
        <v>2023</v>
      </c>
      <c r="F83" s="10" t="str">
        <f t="shared" si="5"/>
        <v>Fiscal Year of Report</v>
      </c>
      <c r="G83" s="10">
        <f>IF($U83="","",Municipal!$G$6)</f>
        <v>8</v>
      </c>
      <c r="H83" s="10" t="str">
        <f>IF($U83="","",VLOOKUP(Upload!G83,'Other Codes'!$G$2:$H$10,2,FALSE))</f>
        <v>Projected</v>
      </c>
      <c r="I83" s="10">
        <f>IF($U83="","",Municipal!$L$7)</f>
        <v>5</v>
      </c>
      <c r="J83" s="10" t="str">
        <f>IF($U83="","",VLOOKUP(Upload!I83,'Other Codes'!$J$2:$K$8,2,FALSE))</f>
        <v>RGS Elimination</v>
      </c>
      <c r="K83" s="10">
        <f>IF($U83="","",Municipal!$A21)</f>
        <v>5</v>
      </c>
      <c r="L83" s="10" t="str">
        <f>IF($U83="","",VLOOKUP(K83,'Account Codes'!$E:$F,2,FALSE))</f>
        <v xml:space="preserve">Fund Balance </v>
      </c>
      <c r="M83" s="10">
        <f>IF($U83="","",Municipal!$B21)</f>
        <v>50</v>
      </c>
      <c r="N83" s="10" t="str">
        <f>IF($U83="","",VLOOKUP(CONCATENATE(Upload!$K83,Upload!M83),'Account Codes'!$B:$I,8,FALSE))</f>
        <v>Fund Balance</v>
      </c>
      <c r="O83" s="10">
        <f>IF($U83="","",Municipal!$C21)</f>
        <v>30</v>
      </c>
      <c r="P83" s="10" t="str">
        <f>IF($U83="","",VLOOKUP(CONCATENATE(Upload!$K83,Upload!O83),'Account Codes'!$C:$L,10,FALSE))</f>
        <v>Net Change</v>
      </c>
      <c r="Q83" s="10">
        <f>IF($U83="","",Municipal!$D21)</f>
        <v>30</v>
      </c>
      <c r="R83" s="10" t="str">
        <f>IF($U83="","",VLOOKUP(CONCATENATE(Upload!$K83,Upload!Q83),'Account Codes'!$D:$O,12,FALSE))</f>
        <v>Net Change</v>
      </c>
      <c r="S83" s="10">
        <f>IF($U83="","",Municipal!$E21)</f>
        <v>310</v>
      </c>
      <c r="T83" s="10" t="str">
        <f>IF($U83="","",VLOOKUP(CONCATENATE(Upload!$K83,Upload!S83),'Account Codes'!$A:$S,18,FALSE))</f>
        <v>Unresolved Budget Deficit</v>
      </c>
      <c r="U83" s="10">
        <f>IF(Municipal!A21="","",Municipal!$L21)</f>
        <v>0</v>
      </c>
      <c r="V83" s="10" t="str">
        <f>IF($U83="","",VLOOKUP(CONCATENATE(Upload!$K83,S83),'Account Codes'!$A:$S,19,FALSE))</f>
        <v>Net change in fund balance or net position that is not offset by an equal or greater amount of appropriation of fund balance</v>
      </c>
      <c r="W83" s="10" t="str">
        <f>IF($U83="","",VLOOKUP(CONCATENATE(Upload!$K83,S83),'Account Codes'!$A:$T,20,FALSE))</f>
        <v/>
      </c>
    </row>
    <row r="84" spans="1:23" x14ac:dyDescent="0.25">
      <c r="A84" s="10" t="str">
        <f>IF($U84="","",Municipal!$D$1)</f>
        <v/>
      </c>
      <c r="B84" s="10" t="str">
        <f>IF($U84="","",Municipal!$G$1)</f>
        <v/>
      </c>
      <c r="C84" s="10" t="str">
        <f>IF($U84="","",Municipal!$D$3)</f>
        <v/>
      </c>
      <c r="D84" s="10" t="str">
        <f>IF($U84="","",Municipal!$G$3)</f>
        <v/>
      </c>
      <c r="E84" s="10" t="str">
        <f>IF($U84="","",Municipal!$G$2)</f>
        <v/>
      </c>
      <c r="F84" s="10" t="str">
        <f t="shared" si="5"/>
        <v/>
      </c>
      <c r="G84" s="10" t="str">
        <f>IF($U84="","",Municipal!$G$6)</f>
        <v/>
      </c>
      <c r="H84" s="10" t="str">
        <f>IF($U84="","",VLOOKUP(Upload!G84,'Other Codes'!$G$2:$H$10,2,FALSE))</f>
        <v/>
      </c>
      <c r="I84" s="10" t="str">
        <f>IF($U84="","",Municipal!$L$7)</f>
        <v/>
      </c>
      <c r="J84" s="10" t="str">
        <f>IF($U84="","",VLOOKUP(Upload!I84,'Other Codes'!$J$2:$K$8,2,FALSE))</f>
        <v/>
      </c>
      <c r="K84" s="10" t="str">
        <f>IF($U84="","",Municipal!$A22)</f>
        <v/>
      </c>
      <c r="L84" s="10" t="str">
        <f>IF($U84="","",VLOOKUP(K84,'Account Codes'!$E:$F,2,FALSE))</f>
        <v/>
      </c>
      <c r="M84" s="10" t="str">
        <f>IF($U84="","",Municipal!$B22)</f>
        <v/>
      </c>
      <c r="N84" s="10" t="str">
        <f>IF($U84="","",VLOOKUP(CONCATENATE(Upload!$K84,Upload!M84),'Account Codes'!$B:$I,8,FALSE))</f>
        <v/>
      </c>
      <c r="O84" s="10" t="str">
        <f>IF($U84="","",Municipal!$C22)</f>
        <v/>
      </c>
      <c r="P84" s="10" t="str">
        <f>IF($U84="","",VLOOKUP(CONCATENATE(Upload!$K84,Upload!O84),'Account Codes'!$C:$L,10,FALSE))</f>
        <v/>
      </c>
      <c r="Q84" s="10" t="str">
        <f>IF($U84="","",Municipal!$D22)</f>
        <v/>
      </c>
      <c r="R84" s="10" t="str">
        <f>IF($U84="","",VLOOKUP(CONCATENATE(Upload!$K84,Upload!Q84),'Account Codes'!$D:$O,12,FALSE))</f>
        <v/>
      </c>
      <c r="S84" s="10" t="str">
        <f>IF($U84="","",Municipal!$E22)</f>
        <v/>
      </c>
      <c r="T84" s="10" t="str">
        <f>IF($U84="","",VLOOKUP(CONCATENATE(Upload!$K84,Upload!S84),'Account Codes'!$A:$S,18,FALSE))</f>
        <v/>
      </c>
      <c r="U84" s="10" t="str">
        <f>IF(Municipal!A22="","",Municipal!$L22)</f>
        <v/>
      </c>
      <c r="V84" s="10" t="str">
        <f>IF($U84="","",VLOOKUP(CONCATENATE(Upload!$K84,S84),'Account Codes'!$A:$S,19,FALSE))</f>
        <v/>
      </c>
      <c r="W84" s="10" t="str">
        <f>IF($U84="","",VLOOKUP(CONCATENATE(Upload!$K84,S84),'Account Codes'!$A:$T,20,FALSE))</f>
        <v/>
      </c>
    </row>
    <row r="85" spans="1:23" x14ac:dyDescent="0.25">
      <c r="A85" s="10" t="str">
        <f>IF($U85="","",Municipal!$D$1)</f>
        <v/>
      </c>
      <c r="B85" s="10" t="str">
        <f>IF($U85="","",Municipal!$G$1)</f>
        <v/>
      </c>
      <c r="C85" s="10" t="str">
        <f>IF($U85="","",Municipal!$D$3)</f>
        <v/>
      </c>
      <c r="D85" s="10" t="str">
        <f>IF($U85="","",Municipal!$G$3)</f>
        <v/>
      </c>
      <c r="E85" s="10" t="str">
        <f>IF($U85="","",Municipal!$G$2)</f>
        <v/>
      </c>
      <c r="F85" s="10" t="str">
        <f t="shared" si="5"/>
        <v/>
      </c>
      <c r="G85" s="10" t="str">
        <f>IF($U85="","",Municipal!$G$6)</f>
        <v/>
      </c>
      <c r="H85" s="10" t="str">
        <f>IF($U85="","",VLOOKUP(Upload!G85,'Other Codes'!$G$2:$H$10,2,FALSE))</f>
        <v/>
      </c>
      <c r="I85" s="10" t="str">
        <f>IF($U85="","",Municipal!$L$7)</f>
        <v/>
      </c>
      <c r="J85" s="10" t="str">
        <f>IF($U85="","",VLOOKUP(Upload!I85,'Other Codes'!$J$2:$K$8,2,FALSE))</f>
        <v/>
      </c>
      <c r="K85" s="10" t="str">
        <f>IF($U85="","",Municipal!$A23)</f>
        <v/>
      </c>
      <c r="L85" s="10" t="str">
        <f>IF($U85="","",VLOOKUP(K85,'Account Codes'!$E:$F,2,FALSE))</f>
        <v/>
      </c>
      <c r="M85" s="10" t="str">
        <f>IF($U85="","",Municipal!$B23)</f>
        <v/>
      </c>
      <c r="N85" s="10" t="str">
        <f>IF($U85="","",VLOOKUP(CONCATENATE(Upload!$K85,Upload!M85),'Account Codes'!$B:$I,8,FALSE))</f>
        <v/>
      </c>
      <c r="O85" s="10" t="str">
        <f>IF($U85="","",Municipal!$C23)</f>
        <v/>
      </c>
      <c r="P85" s="10" t="str">
        <f>IF($U85="","",VLOOKUP(CONCATENATE(Upload!$K85,Upload!O85),'Account Codes'!$C:$L,10,FALSE))</f>
        <v/>
      </c>
      <c r="Q85" s="10" t="str">
        <f>IF($U85="","",Municipal!$D23)</f>
        <v/>
      </c>
      <c r="R85" s="10" t="str">
        <f>IF($U85="","",VLOOKUP(CONCATENATE(Upload!$K85,Upload!Q85),'Account Codes'!$D:$O,12,FALSE))</f>
        <v/>
      </c>
      <c r="S85" s="10" t="str">
        <f>IF($U85="","",Municipal!$E23)</f>
        <v/>
      </c>
      <c r="T85" s="10" t="str">
        <f>IF($U85="","",VLOOKUP(CONCATENATE(Upload!$K85,Upload!S85),'Account Codes'!$A:$S,18,FALSE))</f>
        <v/>
      </c>
      <c r="U85" s="10" t="str">
        <f>IF(Municipal!A23="","",Municipal!$L23)</f>
        <v/>
      </c>
      <c r="V85" s="10" t="str">
        <f>IF($U85="","",VLOOKUP(CONCATENATE(Upload!$K85,S85),'Account Codes'!$A:$S,19,FALSE))</f>
        <v/>
      </c>
      <c r="W85" s="10" t="str">
        <f>IF($U85="","",VLOOKUP(CONCATENATE(Upload!$K85,S85),'Account Codes'!$A:$T,20,FALSE))</f>
        <v/>
      </c>
    </row>
    <row r="86" spans="1:23" x14ac:dyDescent="0.25">
      <c r="A86" s="11">
        <f>IF($U86="","",Municipal!$D$1)</f>
        <v>1010</v>
      </c>
      <c r="B86" s="11" t="str">
        <f>IF($U86="","",Municipal!$G$1)</f>
        <v>Barrington</v>
      </c>
      <c r="C86" s="11">
        <f>IF($U86="","",Municipal!$D$3)</f>
        <v>2</v>
      </c>
      <c r="D86" s="11" t="str">
        <f>IF($U86="","",Municipal!$G$3)</f>
        <v>Budget to Actual 1</v>
      </c>
      <c r="E86" s="11">
        <f>IF($U86="","",Municipal!$G$2)</f>
        <v>2023</v>
      </c>
      <c r="F86" s="11" t="str">
        <f>IF($U86="","","Fiscal Year of Report")</f>
        <v>Fiscal Year of Report</v>
      </c>
      <c r="G86" s="11">
        <f>IF($U86="","",Municipal!$G$6)</f>
        <v>8</v>
      </c>
      <c r="H86" s="11" t="str">
        <f>IF($U86="","",VLOOKUP(Upload!G86,'Other Codes'!$G$2:$H$10,2,FALSE))</f>
        <v>Projected</v>
      </c>
      <c r="I86" s="11">
        <f>IF($U86="","",Municipal!$M$7)</f>
        <v>6</v>
      </c>
      <c r="J86" s="11" t="str">
        <f>IF($U86="","",VLOOKUP(Upload!I86,'Other Codes'!$J$2:$K$8,2,FALSE))</f>
        <v>Total MTPA</v>
      </c>
      <c r="K86" s="11">
        <f>IF($U86="","",Municipal!$A10)</f>
        <v>1</v>
      </c>
      <c r="L86" s="11" t="str">
        <f>IF($U86="","",VLOOKUP(K86,'Account Codes'!$E:$F,2,FALSE))</f>
        <v>Revenue</v>
      </c>
      <c r="M86" s="11">
        <f>IF($U86="","",Municipal!$B10)</f>
        <v>99</v>
      </c>
      <c r="N86" s="11" t="str">
        <f>IF($U86="","",VLOOKUP(CONCATENATE(Upload!$K86,Upload!M86),'Account Codes'!$B:$I,8,FALSE))</f>
        <v>Total Revenue</v>
      </c>
      <c r="O86" s="11">
        <f>IF($U86="","",Municipal!$C10)</f>
        <v>99</v>
      </c>
      <c r="P86" s="11" t="str">
        <f>IF($U86="","",VLOOKUP(CONCATENATE(Upload!$K86,Upload!O86),'Account Codes'!$C:$L,10,FALSE))</f>
        <v>Total Revenue</v>
      </c>
      <c r="Q86" s="11">
        <f>IF($U86="","",Municipal!$D10)</f>
        <v>99</v>
      </c>
      <c r="R86" s="11" t="str">
        <f>IF($U86="","",VLOOKUP(CONCATENATE(Upload!$K86,Upload!Q86),'Account Codes'!$D:$O,12,FALSE))</f>
        <v>Total Revenue</v>
      </c>
      <c r="S86" s="11">
        <f>IF($U86="","",Municipal!$E10)</f>
        <v>999</v>
      </c>
      <c r="T86" s="11" t="str">
        <f>IF($U86="","",VLOOKUP(CONCATENATE(Upload!$K86,Upload!S86),'Account Codes'!$A:$S,18,FALSE))</f>
        <v>Total Revenue</v>
      </c>
      <c r="U86" s="11">
        <f>IF(Municipal!A10="","",Municipal!$M10)</f>
        <v>0</v>
      </c>
      <c r="V86" s="11" t="str">
        <f>IF($U86="","",VLOOKUP(CONCATENATE(Upload!$K86,S86),'Account Codes'!$A:$S,19,FALSE))</f>
        <v xml:space="preserve">This item is used for the subtotal of revenue in each class breakout and the total revenue. </v>
      </c>
      <c r="W86" s="11" t="str">
        <f>IF($U86="","",VLOOKUP(CONCATENATE(Upload!$K86,S86),'Account Codes'!$A:$T,20,FALSE))</f>
        <v>N/A, no school UCOA code listed</v>
      </c>
    </row>
    <row r="87" spans="1:23" x14ac:dyDescent="0.25">
      <c r="A87" s="11">
        <f>IF($U87="","",Municipal!$D$1)</f>
        <v>1010</v>
      </c>
      <c r="B87" s="11" t="str">
        <f>IF($U87="","",Municipal!$G$1)</f>
        <v>Barrington</v>
      </c>
      <c r="C87" s="11">
        <f>IF($U87="","",Municipal!$D$3)</f>
        <v>2</v>
      </c>
      <c r="D87" s="11" t="str">
        <f>IF($U87="","",Municipal!$G$3)</f>
        <v>Budget to Actual 1</v>
      </c>
      <c r="E87" s="11">
        <f>IF($U87="","",Municipal!$G$2)</f>
        <v>2023</v>
      </c>
      <c r="F87" s="11" t="str">
        <f t="shared" ref="F87:F99" si="6">IF($U87="","","Fiscal Year of Report")</f>
        <v>Fiscal Year of Report</v>
      </c>
      <c r="G87" s="11">
        <f>IF($U87="","",Municipal!$G$6)</f>
        <v>8</v>
      </c>
      <c r="H87" s="11" t="str">
        <f>IF($U87="","",VLOOKUP(Upload!G87,'Other Codes'!$G$2:$H$10,2,FALSE))</f>
        <v>Projected</v>
      </c>
      <c r="I87" s="11">
        <f>IF($U87="","",Municipal!$M$7)</f>
        <v>6</v>
      </c>
      <c r="J87" s="11" t="str">
        <f>IF($U87="","",VLOOKUP(Upload!I87,'Other Codes'!$J$2:$K$8,2,FALSE))</f>
        <v>Total MTPA</v>
      </c>
      <c r="K87" s="11">
        <f>IF($U87="","",Municipal!$A11)</f>
        <v>7</v>
      </c>
      <c r="L87" s="11" t="str">
        <f>IF($U87="","",VLOOKUP(K87,'Account Codes'!$E:$F,2,FALSE))</f>
        <v xml:space="preserve">Financing Sources </v>
      </c>
      <c r="M87" s="11">
        <f>IF($U87="","",Municipal!$B11)</f>
        <v>99</v>
      </c>
      <c r="N87" s="11" t="str">
        <f>IF($U87="","",VLOOKUP(CONCATENATE(Upload!$K87,Upload!M87),'Account Codes'!$B:$I,8,FALSE))</f>
        <v>Financing Sources: Total</v>
      </c>
      <c r="O87" s="11">
        <f>IF($U87="","",Municipal!$C11)</f>
        <v>99</v>
      </c>
      <c r="P87" s="11" t="str">
        <f>IF($U87="","",VLOOKUP(CONCATENATE(Upload!$K87,Upload!O87),'Account Codes'!$C:$L,10,FALSE))</f>
        <v>Financing Sources: Total</v>
      </c>
      <c r="Q87" s="11">
        <f>IF($U87="","",Municipal!$D11)</f>
        <v>99</v>
      </c>
      <c r="R87" s="11" t="str">
        <f>IF($U87="","",VLOOKUP(CONCATENATE(Upload!$K87,Upload!Q87),'Account Codes'!$D:$O,12,FALSE))</f>
        <v>Financing Sources: Total</v>
      </c>
      <c r="S87" s="11">
        <f>IF($U87="","",Municipal!$E11)</f>
        <v>999</v>
      </c>
      <c r="T87" s="11" t="str">
        <f>IF($U87="","",VLOOKUP(CONCATENATE(Upload!$K87,Upload!S87),'Account Codes'!$A:$S,18,FALSE))</f>
        <v>Financing Sources: Total</v>
      </c>
      <c r="U87" s="11">
        <f>IF(Municipal!A11="","",Municipal!$M11)</f>
        <v>0</v>
      </c>
      <c r="V87" s="11" t="str">
        <f>IF($U87="","",VLOOKUP(CONCATENATE(Upload!$K87,S87),'Account Codes'!$A:$S,19,FALSE))</f>
        <v>Total of all financing sources</v>
      </c>
      <c r="W87" s="11" t="str">
        <f>IF($U87="","",VLOOKUP(CONCATENATE(Upload!$K87,S87),'Account Codes'!$A:$T,20,FALSE))</f>
        <v/>
      </c>
    </row>
    <row r="88" spans="1:23" x14ac:dyDescent="0.25">
      <c r="A88" s="11" t="str">
        <f>IF($U88="","",Municipal!$D$1)</f>
        <v/>
      </c>
      <c r="B88" s="11" t="str">
        <f>IF($U88="","",Municipal!$G$1)</f>
        <v/>
      </c>
      <c r="C88" s="11" t="str">
        <f>IF($U88="","",Municipal!$D$3)</f>
        <v/>
      </c>
      <c r="D88" s="11" t="str">
        <f>IF($U88="","",Municipal!$G$3)</f>
        <v/>
      </c>
      <c r="E88" s="11" t="str">
        <f>IF($U88="","",Municipal!$G$2)</f>
        <v/>
      </c>
      <c r="F88" s="11" t="str">
        <f t="shared" si="6"/>
        <v/>
      </c>
      <c r="G88" s="11" t="str">
        <f>IF($U88="","",Municipal!$G$6)</f>
        <v/>
      </c>
      <c r="H88" s="11" t="str">
        <f>IF($U88="","",VLOOKUP(Upload!G88,'Other Codes'!$G$2:$H$10,2,FALSE))</f>
        <v/>
      </c>
      <c r="I88" s="11" t="str">
        <f>IF($U88="","",Municipal!$M$7)</f>
        <v/>
      </c>
      <c r="J88" s="11" t="str">
        <f>IF($U88="","",VLOOKUP(Upload!I88,'Other Codes'!$J$2:$K$8,2,FALSE))</f>
        <v/>
      </c>
      <c r="K88" s="11" t="str">
        <f>IF($U88="","",Municipal!$A12)</f>
        <v/>
      </c>
      <c r="L88" s="11" t="str">
        <f>IF($U88="","",VLOOKUP(K88,'Account Codes'!$E:$F,2,FALSE))</f>
        <v/>
      </c>
      <c r="M88" s="11" t="str">
        <f>IF($U88="","",Municipal!$B12)</f>
        <v/>
      </c>
      <c r="N88" s="11" t="str">
        <f>IF($U88="","",VLOOKUP(CONCATENATE(Upload!$K88,Upload!M88),'Account Codes'!$B:$I,8,FALSE))</f>
        <v/>
      </c>
      <c r="O88" s="11" t="str">
        <f>IF($U88="","",Municipal!$C12)</f>
        <v/>
      </c>
      <c r="P88" s="11" t="str">
        <f>IF($U88="","",VLOOKUP(CONCATENATE(Upload!$K88,Upload!O88),'Account Codes'!$C:$L,10,FALSE))</f>
        <v/>
      </c>
      <c r="Q88" s="11" t="str">
        <f>IF($U88="","",Municipal!$D12)</f>
        <v/>
      </c>
      <c r="R88" s="11" t="str">
        <f>IF($U88="","",VLOOKUP(CONCATENATE(Upload!$K88,Upload!Q88),'Account Codes'!$D:$O,12,FALSE))</f>
        <v/>
      </c>
      <c r="S88" s="11" t="str">
        <f>IF($U88="","",Municipal!$E12)</f>
        <v/>
      </c>
      <c r="T88" s="11" t="str">
        <f>IF($U88="","",VLOOKUP(CONCATENATE(Upload!$K88,Upload!S88),'Account Codes'!$A:$S,18,FALSE))</f>
        <v/>
      </c>
      <c r="U88" s="11" t="str">
        <f>IF(Municipal!A12="","",Municipal!$M12)</f>
        <v/>
      </c>
      <c r="V88" s="11" t="str">
        <f>IF($U88="","",VLOOKUP(CONCATENATE(Upload!$K88,S88),'Account Codes'!$A:$S,19,FALSE))</f>
        <v/>
      </c>
      <c r="W88" s="11" t="str">
        <f>IF($U88="","",VLOOKUP(CONCATENATE(Upload!$K88,S88),'Account Codes'!$A:$T,20,FALSE))</f>
        <v/>
      </c>
    </row>
    <row r="89" spans="1:23" x14ac:dyDescent="0.25">
      <c r="A89" s="11">
        <f>IF($U89="","",Municipal!$D$1)</f>
        <v>1010</v>
      </c>
      <c r="B89" s="11" t="str">
        <f>IF($U89="","",Municipal!$G$1)</f>
        <v>Barrington</v>
      </c>
      <c r="C89" s="11">
        <f>IF($U89="","",Municipal!$D$3)</f>
        <v>2</v>
      </c>
      <c r="D89" s="11" t="str">
        <f>IF($U89="","",Municipal!$G$3)</f>
        <v>Budget to Actual 1</v>
      </c>
      <c r="E89" s="11">
        <f>IF($U89="","",Municipal!$G$2)</f>
        <v>2023</v>
      </c>
      <c r="F89" s="11" t="str">
        <f t="shared" si="6"/>
        <v>Fiscal Year of Report</v>
      </c>
      <c r="G89" s="11">
        <f>IF($U89="","",Municipal!$G$6)</f>
        <v>8</v>
      </c>
      <c r="H89" s="11" t="str">
        <f>IF($U89="","",VLOOKUP(Upload!G89,'Other Codes'!$G$2:$H$10,2,FALSE))</f>
        <v>Projected</v>
      </c>
      <c r="I89" s="11">
        <f>IF($U89="","",Municipal!$M$7)</f>
        <v>6</v>
      </c>
      <c r="J89" s="11" t="str">
        <f>IF($U89="","",VLOOKUP(Upload!I89,'Other Codes'!$J$2:$K$8,2,FALSE))</f>
        <v>Total MTPA</v>
      </c>
      <c r="K89" s="11">
        <f>IF($U89="","",Municipal!$A13)</f>
        <v>2</v>
      </c>
      <c r="L89" s="11" t="str">
        <f>IF($U89="","",VLOOKUP(K89,'Account Codes'!$E:$F,2,FALSE))</f>
        <v>Expenditures</v>
      </c>
      <c r="M89" s="11">
        <f>IF($U89="","",Municipal!$B13)</f>
        <v>99</v>
      </c>
      <c r="N89" s="11" t="str">
        <f>IF($U89="","",VLOOKUP(CONCATENATE(Upload!$K89,Upload!M89),'Account Codes'!$B:$I,8,FALSE))</f>
        <v>Total Expenditures</v>
      </c>
      <c r="O89" s="11">
        <f>IF($U89="","",Municipal!$C13)</f>
        <v>99</v>
      </c>
      <c r="P89" s="11" t="str">
        <f>IF($U89="","",VLOOKUP(CONCATENATE(Upload!$K89,Upload!O89),'Account Codes'!$C:$L,10,FALSE))</f>
        <v>Total Expenditures</v>
      </c>
      <c r="Q89" s="11">
        <f>IF($U89="","",Municipal!$D13)</f>
        <v>99</v>
      </c>
      <c r="R89" s="11" t="str">
        <f>IF($U89="","",VLOOKUP(CONCATENATE(Upload!$K89,Upload!Q89),'Account Codes'!$D:$O,12,FALSE))</f>
        <v>Total Expenditures</v>
      </c>
      <c r="S89" s="11">
        <f>IF($U89="","",Municipal!$E13)</f>
        <v>999</v>
      </c>
      <c r="T89" s="11" t="str">
        <f>IF($U89="","",VLOOKUP(CONCATENATE(Upload!$K89,Upload!S89),'Account Codes'!$A:$S,18,FALSE))</f>
        <v>Total Expenditures</v>
      </c>
      <c r="U89" s="11">
        <f>IF(Municipal!A13="","",Municipal!$M13)</f>
        <v>0</v>
      </c>
      <c r="V89" s="11" t="str">
        <f>IF($U89="","",VLOOKUP(CONCATENATE(Upload!$K89,S89),'Account Codes'!$A:$S,19,FALSE))</f>
        <v xml:space="preserve">This item is used for the subtotal of expenditures in each department and the total expenditures. </v>
      </c>
      <c r="W89" s="11" t="str">
        <f>IF($U89="","",VLOOKUP(CONCATENATE(Upload!$K89,S89),'Account Codes'!$A:$T,20,FALSE))</f>
        <v>N/A, no school UCOA code listed</v>
      </c>
    </row>
    <row r="90" spans="1:23" x14ac:dyDescent="0.25">
      <c r="A90" s="11">
        <f>IF($U90="","",Municipal!$D$1)</f>
        <v>1010</v>
      </c>
      <c r="B90" s="11" t="str">
        <f>IF($U90="","",Municipal!$G$1)</f>
        <v>Barrington</v>
      </c>
      <c r="C90" s="11">
        <f>IF($U90="","",Municipal!$D$3)</f>
        <v>2</v>
      </c>
      <c r="D90" s="11" t="str">
        <f>IF($U90="","",Municipal!$G$3)</f>
        <v>Budget to Actual 1</v>
      </c>
      <c r="E90" s="11">
        <f>IF($U90="","",Municipal!$G$2)</f>
        <v>2023</v>
      </c>
      <c r="F90" s="11" t="str">
        <f t="shared" si="6"/>
        <v>Fiscal Year of Report</v>
      </c>
      <c r="G90" s="11">
        <f>IF($U90="","",Municipal!$G$6)</f>
        <v>8</v>
      </c>
      <c r="H90" s="11" t="str">
        <f>IF($U90="","",VLOOKUP(Upload!G90,'Other Codes'!$G$2:$H$10,2,FALSE))</f>
        <v>Projected</v>
      </c>
      <c r="I90" s="11">
        <f>IF($U90="","",Municipal!$M$7)</f>
        <v>6</v>
      </c>
      <c r="J90" s="11" t="str">
        <f>IF($U90="","",VLOOKUP(Upload!I90,'Other Codes'!$J$2:$K$8,2,FALSE))</f>
        <v>Total MTPA</v>
      </c>
      <c r="K90" s="11">
        <f>IF($U90="","",Municipal!$A14)</f>
        <v>8</v>
      </c>
      <c r="L90" s="11" t="str">
        <f>IF($U90="","",VLOOKUP(K90,'Account Codes'!$E:$F,2,FALSE))</f>
        <v>Financing Uses</v>
      </c>
      <c r="M90" s="11">
        <f>IF($U90="","",Municipal!$B14)</f>
        <v>99</v>
      </c>
      <c r="N90" s="11" t="str">
        <f>IF($U90="","",VLOOKUP(CONCATENATE(Upload!$K90,Upload!M90),'Account Codes'!$B:$I,8,FALSE))</f>
        <v>Financing Uses: Total</v>
      </c>
      <c r="O90" s="11">
        <f>IF($U90="","",Municipal!$C14)</f>
        <v>99</v>
      </c>
      <c r="P90" s="11" t="str">
        <f>IF($U90="","",VLOOKUP(CONCATENATE(Upload!$K90,Upload!O90),'Account Codes'!$C:$L,10,FALSE))</f>
        <v>Financing Uses: Total</v>
      </c>
      <c r="Q90" s="11">
        <f>IF($U90="","",Municipal!$D14)</f>
        <v>99</v>
      </c>
      <c r="R90" s="11" t="str">
        <f>IF($U90="","",VLOOKUP(CONCATENATE(Upload!$K90,Upload!Q90),'Account Codes'!$D:$O,12,FALSE))</f>
        <v>Financing Uses: Total</v>
      </c>
      <c r="S90" s="11">
        <f>IF($U90="","",Municipal!$E14)</f>
        <v>999</v>
      </c>
      <c r="T90" s="11" t="str">
        <f>IF($U90="","",VLOOKUP(CONCATENATE(Upload!$K90,Upload!S90),'Account Codes'!$A:$S,18,FALSE))</f>
        <v>Financing Uses: Total</v>
      </c>
      <c r="U90" s="11">
        <f>IF(Municipal!A14="","",Municipal!$M14)</f>
        <v>0</v>
      </c>
      <c r="V90" s="11" t="str">
        <f>IF($U90="","",VLOOKUP(CONCATENATE(Upload!$K90,S90),'Account Codes'!$A:$S,19,FALSE))</f>
        <v>Total of all financing uses</v>
      </c>
      <c r="W90" s="11" t="str">
        <f>IF($U90="","",VLOOKUP(CONCATENATE(Upload!$K90,S90),'Account Codes'!$A:$T,20,FALSE))</f>
        <v/>
      </c>
    </row>
    <row r="91" spans="1:23" x14ac:dyDescent="0.25">
      <c r="A91" s="11" t="str">
        <f>IF($U91="","",Municipal!$D$1)</f>
        <v/>
      </c>
      <c r="B91" s="11" t="str">
        <f>IF($U91="","",Municipal!$G$1)</f>
        <v/>
      </c>
      <c r="C91" s="11" t="str">
        <f>IF($U91="","",Municipal!$D$3)</f>
        <v/>
      </c>
      <c r="D91" s="11" t="str">
        <f>IF($U91="","",Municipal!$G$3)</f>
        <v/>
      </c>
      <c r="E91" s="11" t="str">
        <f>IF($U91="","",Municipal!$G$2)</f>
        <v/>
      </c>
      <c r="F91" s="11" t="str">
        <f t="shared" si="6"/>
        <v/>
      </c>
      <c r="G91" s="11" t="str">
        <f>IF($U91="","",Municipal!$G$6)</f>
        <v/>
      </c>
      <c r="H91" s="11" t="str">
        <f>IF($U91="","",VLOOKUP(Upload!G91,'Other Codes'!$G$2:$H$10,2,FALSE))</f>
        <v/>
      </c>
      <c r="I91" s="11" t="str">
        <f>IF($U91="","",Municipal!$M$7)</f>
        <v/>
      </c>
      <c r="J91" s="11" t="str">
        <f>IF($U91="","",VLOOKUP(Upload!I91,'Other Codes'!$J$2:$K$8,2,FALSE))</f>
        <v/>
      </c>
      <c r="K91" s="11" t="str">
        <f>IF($U91="","",Municipal!$A15)</f>
        <v/>
      </c>
      <c r="L91" s="11" t="str">
        <f>IF($U91="","",VLOOKUP(K91,'Account Codes'!$E:$F,2,FALSE))</f>
        <v/>
      </c>
      <c r="M91" s="11" t="str">
        <f>IF($U91="","",Municipal!$B15)</f>
        <v/>
      </c>
      <c r="N91" s="11" t="str">
        <f>IF($U91="","",VLOOKUP(CONCATENATE(Upload!$K91,Upload!M91),'Account Codes'!$B:$I,8,FALSE))</f>
        <v/>
      </c>
      <c r="O91" s="11" t="str">
        <f>IF($U91="","",Municipal!$C15)</f>
        <v/>
      </c>
      <c r="P91" s="11" t="str">
        <f>IF($U91="","",VLOOKUP(CONCATENATE(Upload!$K91,Upload!O91),'Account Codes'!$C:$L,10,FALSE))</f>
        <v/>
      </c>
      <c r="Q91" s="11" t="str">
        <f>IF($U91="","",Municipal!$D15)</f>
        <v/>
      </c>
      <c r="R91" s="11" t="str">
        <f>IF($U91="","",VLOOKUP(CONCATENATE(Upload!$K91,Upload!Q91),'Account Codes'!$D:$O,12,FALSE))</f>
        <v/>
      </c>
      <c r="S91" s="11" t="str">
        <f>IF($U91="","",Municipal!$E15)</f>
        <v/>
      </c>
      <c r="T91" s="11" t="str">
        <f>IF($U91="","",VLOOKUP(CONCATENATE(Upload!$K91,Upload!S91),'Account Codes'!$A:$S,18,FALSE))</f>
        <v/>
      </c>
      <c r="U91" s="11" t="str">
        <f>IF(Municipal!A15="","",Municipal!$M15)</f>
        <v/>
      </c>
      <c r="V91" s="11" t="str">
        <f>IF($U91="","",VLOOKUP(CONCATENATE(Upload!$K91,S91),'Account Codes'!$A:$S,19,FALSE))</f>
        <v/>
      </c>
      <c r="W91" s="11" t="str">
        <f>IF($U91="","",VLOOKUP(CONCATENATE(Upload!$K91,S91),'Account Codes'!$A:$T,20,FALSE))</f>
        <v/>
      </c>
    </row>
    <row r="92" spans="1:23" x14ac:dyDescent="0.25">
      <c r="A92" s="11">
        <f>IF($U92="","",Municipal!$D$1)</f>
        <v>1010</v>
      </c>
      <c r="B92" s="11" t="str">
        <f>IF($U92="","",Municipal!$G$1)</f>
        <v>Barrington</v>
      </c>
      <c r="C92" s="11">
        <f>IF($U92="","",Municipal!$D$3)</f>
        <v>2</v>
      </c>
      <c r="D92" s="11" t="str">
        <f>IF($U92="","",Municipal!$G$3)</f>
        <v>Budget to Actual 1</v>
      </c>
      <c r="E92" s="11">
        <f>IF($U92="","",Municipal!$G$2)</f>
        <v>2023</v>
      </c>
      <c r="F92" s="11" t="str">
        <f t="shared" si="6"/>
        <v>Fiscal Year of Report</v>
      </c>
      <c r="G92" s="11">
        <f>IF($U92="","",Municipal!$G$6)</f>
        <v>8</v>
      </c>
      <c r="H92" s="11" t="str">
        <f>IF($U92="","",VLOOKUP(Upload!G92,'Other Codes'!$G$2:$H$10,2,FALSE))</f>
        <v>Projected</v>
      </c>
      <c r="I92" s="11">
        <f>IF($U92="","",Municipal!$M$7)</f>
        <v>6</v>
      </c>
      <c r="J92" s="11" t="str">
        <f>IF($U92="","",VLOOKUP(Upload!I92,'Other Codes'!$J$2:$K$8,2,FALSE))</f>
        <v>Total MTPA</v>
      </c>
      <c r="K92" s="11">
        <f>IF($U92="","",Municipal!$A16)</f>
        <v>5</v>
      </c>
      <c r="L92" s="11" t="str">
        <f>IF($U92="","",VLOOKUP(K92,'Account Codes'!$E:$F,2,FALSE))</f>
        <v xml:space="preserve">Fund Balance </v>
      </c>
      <c r="M92" s="11">
        <f>IF($U92="","",Municipal!$B16)</f>
        <v>50</v>
      </c>
      <c r="N92" s="11" t="str">
        <f>IF($U92="","",VLOOKUP(CONCATENATE(Upload!$K92,Upload!M92),'Account Codes'!$B:$I,8,FALSE))</f>
        <v>Fund Balance</v>
      </c>
      <c r="O92" s="11">
        <f>IF($U92="","",Municipal!$C16)</f>
        <v>30</v>
      </c>
      <c r="P92" s="11" t="str">
        <f>IF($U92="","",VLOOKUP(CONCATENATE(Upload!$K92,Upload!O92),'Account Codes'!$C:$L,10,FALSE))</f>
        <v>Net Change</v>
      </c>
      <c r="Q92" s="11">
        <f>IF($U92="","",Municipal!$D16)</f>
        <v>30</v>
      </c>
      <c r="R92" s="11" t="str">
        <f>IF($U92="","",VLOOKUP(CONCATENATE(Upload!$K92,Upload!Q92),'Account Codes'!$D:$O,12,FALSE))</f>
        <v>Net Change</v>
      </c>
      <c r="S92" s="11">
        <f>IF($U92="","",Municipal!$E16)</f>
        <v>300</v>
      </c>
      <c r="T92" s="11" t="str">
        <f>IF($U92="","",VLOOKUP(CONCATENATE(Upload!$K92,Upload!S92),'Account Codes'!$A:$S,18,FALSE))</f>
        <v>Net Change in Fund Balance or Net Position</v>
      </c>
      <c r="U92" s="11">
        <f>IF(Municipal!A16="","",Municipal!$M16)</f>
        <v>0</v>
      </c>
      <c r="V92" s="11" t="str">
        <f>IF($U92="","",VLOOKUP(CONCATENATE(Upload!$K92,S92),'Account Codes'!$A:$S,19,FALSE))</f>
        <v>For any of the reporting periods this item is ending operating balance, which would reflect the end results from current period operations.</v>
      </c>
      <c r="W92" s="11" t="str">
        <f>IF($U92="","",VLOOKUP(CONCATENATE(Upload!$K92,S92),'Account Codes'!$A:$T,20,FALSE))</f>
        <v>N/A, no school UCOA code listed</v>
      </c>
    </row>
    <row r="93" spans="1:23" x14ac:dyDescent="0.25">
      <c r="A93" s="11" t="str">
        <f>IF($U93="","",Municipal!$D$1)</f>
        <v/>
      </c>
      <c r="B93" s="11" t="str">
        <f>IF($U93="","",Municipal!$G$1)</f>
        <v/>
      </c>
      <c r="C93" s="11" t="str">
        <f>IF($U93="","",Municipal!$D$3)</f>
        <v/>
      </c>
      <c r="D93" s="11" t="str">
        <f>IF($U93="","",Municipal!$G$3)</f>
        <v/>
      </c>
      <c r="E93" s="11" t="str">
        <f>IF($U93="","",Municipal!$G$2)</f>
        <v/>
      </c>
      <c r="F93" s="11" t="str">
        <f t="shared" si="6"/>
        <v/>
      </c>
      <c r="G93" s="11" t="str">
        <f>IF($U93="","",Municipal!$G$6)</f>
        <v/>
      </c>
      <c r="H93" s="11" t="str">
        <f>IF($U93="","",VLOOKUP(Upload!G93,'Other Codes'!$G$2:$H$10,2,FALSE))</f>
        <v/>
      </c>
      <c r="I93" s="11" t="str">
        <f>IF($U93="","",Municipal!$M$7)</f>
        <v/>
      </c>
      <c r="J93" s="11" t="str">
        <f>IF($U93="","",VLOOKUP(Upload!I93,'Other Codes'!$J$2:$K$8,2,FALSE))</f>
        <v/>
      </c>
      <c r="K93" s="11" t="str">
        <f>IF($U93="","",Municipal!$A17)</f>
        <v/>
      </c>
      <c r="L93" s="11" t="str">
        <f>IF($U93="","",VLOOKUP(K93,'Account Codes'!$E:$F,2,FALSE))</f>
        <v/>
      </c>
      <c r="M93" s="11" t="str">
        <f>IF($U93="","",Municipal!$B17)</f>
        <v/>
      </c>
      <c r="N93" s="11" t="str">
        <f>IF($U93="","",VLOOKUP(CONCATENATE(Upload!$K93,Upload!M93),'Account Codes'!$B:$I,8,FALSE))</f>
        <v/>
      </c>
      <c r="O93" s="11" t="str">
        <f>IF($U93="","",Municipal!$C17)</f>
        <v/>
      </c>
      <c r="P93" s="11" t="str">
        <f>IF($U93="","",VLOOKUP(CONCATENATE(Upload!$K93,Upload!O93),'Account Codes'!$C:$L,10,FALSE))</f>
        <v/>
      </c>
      <c r="Q93" s="11" t="str">
        <f>IF($U93="","",Municipal!$D17)</f>
        <v/>
      </c>
      <c r="R93" s="11" t="str">
        <f>IF($U93="","",VLOOKUP(CONCATENATE(Upload!$K93,Upload!Q93),'Account Codes'!$D:$O,12,FALSE))</f>
        <v/>
      </c>
      <c r="S93" s="11" t="str">
        <f>IF($U93="","",Municipal!$E17)</f>
        <v/>
      </c>
      <c r="T93" s="11" t="str">
        <f>IF($U93="","",VLOOKUP(CONCATENATE(Upload!$K93,Upload!S93),'Account Codes'!$A:$S,18,FALSE))</f>
        <v/>
      </c>
      <c r="U93" s="11" t="str">
        <f>IF(Municipal!A17="","",Municipal!$M17)</f>
        <v/>
      </c>
      <c r="V93" s="11" t="str">
        <f>IF($U93="","",VLOOKUP(CONCATENATE(Upload!$K93,S93),'Account Codes'!$A:$S,19,FALSE))</f>
        <v/>
      </c>
      <c r="W93" s="11" t="str">
        <f>IF($U93="","",VLOOKUP(CONCATENATE(Upload!$K93,S93),'Account Codes'!$A:$T,20,FALSE))</f>
        <v/>
      </c>
    </row>
    <row r="94" spans="1:23" x14ac:dyDescent="0.25">
      <c r="A94" s="11">
        <f>IF($U94="","",Municipal!$D$1)</f>
        <v>1010</v>
      </c>
      <c r="B94" s="11" t="str">
        <f>IF($U94="","",Municipal!$G$1)</f>
        <v>Barrington</v>
      </c>
      <c r="C94" s="11">
        <f>IF($U94="","",Municipal!$D$3)</f>
        <v>2</v>
      </c>
      <c r="D94" s="11" t="str">
        <f>IF($U94="","",Municipal!$G$3)</f>
        <v>Budget to Actual 1</v>
      </c>
      <c r="E94" s="11">
        <f>IF($U94="","",Municipal!$G$2)</f>
        <v>2023</v>
      </c>
      <c r="F94" s="11" t="str">
        <f t="shared" si="6"/>
        <v>Fiscal Year of Report</v>
      </c>
      <c r="G94" s="11">
        <f>IF($U94="","",Municipal!$G$6)</f>
        <v>8</v>
      </c>
      <c r="H94" s="11" t="str">
        <f>IF($U94="","",VLOOKUP(Upload!G94,'Other Codes'!$G$2:$H$10,2,FALSE))</f>
        <v>Projected</v>
      </c>
      <c r="I94" s="11">
        <f>IF($U94="","",Municipal!$M$7)</f>
        <v>6</v>
      </c>
      <c r="J94" s="11" t="str">
        <f>IF($U94="","",VLOOKUP(Upload!I94,'Other Codes'!$J$2:$K$8,2,FALSE))</f>
        <v>Total MTPA</v>
      </c>
      <c r="K94" s="11">
        <f>IF($U94="","",Municipal!$A18)</f>
        <v>5</v>
      </c>
      <c r="L94" s="11" t="str">
        <f>IF($U94="","",VLOOKUP(K94,'Account Codes'!$E:$F,2,FALSE))</f>
        <v xml:space="preserve">Fund Balance </v>
      </c>
      <c r="M94" s="11">
        <f>IF($U94="","",Municipal!$B18)</f>
        <v>50</v>
      </c>
      <c r="N94" s="11" t="str">
        <f>IF($U94="","",VLOOKUP(CONCATENATE(Upload!$K94,Upload!M94),'Account Codes'!$B:$I,8,FALSE))</f>
        <v>Fund Balance</v>
      </c>
      <c r="O94" s="11">
        <f>IF($U94="","",Municipal!$C18)</f>
        <v>20</v>
      </c>
      <c r="P94" s="11" t="str">
        <f>IF($U94="","",VLOOKUP(CONCATENATE(Upload!$K94,Upload!O94),'Account Codes'!$C:$L,10,FALSE))</f>
        <v>Appropriated Fund Balance</v>
      </c>
      <c r="Q94" s="11">
        <f>IF($U94="","",Municipal!$D18)</f>
        <v>20</v>
      </c>
      <c r="R94" s="11" t="str">
        <f>IF($U94="","",VLOOKUP(CONCATENATE(Upload!$K94,Upload!Q94),'Account Codes'!$D:$O,12,FALSE))</f>
        <v>Appropriation from Fund Balance</v>
      </c>
      <c r="S94" s="11">
        <f>IF($U94="","",Municipal!$E18)</f>
        <v>200</v>
      </c>
      <c r="T94" s="11" t="str">
        <f>IF($U94="","",VLOOKUP(CONCATENATE(Upload!$K94,Upload!S94),'Account Codes'!$A:$S,18,FALSE))</f>
        <v>Appropriation from Fund Balance</v>
      </c>
      <c r="U94" s="11">
        <f>IF(Municipal!A18="","",Municipal!$M18)</f>
        <v>0</v>
      </c>
      <c r="V94" s="11" t="str">
        <f>IF($U94="","",VLOOKUP(CONCATENATE(Upload!$K94,S94),'Account Codes'!$A:$S,19,FALSE))</f>
        <v>Budgeted Appropriation from Fund Balance to be used in current fiscal year</v>
      </c>
      <c r="W94" s="11" t="str">
        <f>IF($U94="","",VLOOKUP(CONCATENATE(Upload!$K94,S94),'Account Codes'!$A:$T,20,FALSE))</f>
        <v>(Budget Only 41250, 43250, 44250 )</v>
      </c>
    </row>
    <row r="95" spans="1:23" x14ac:dyDescent="0.25">
      <c r="A95" s="11">
        <f>IF($U95="","",Municipal!$D$1)</f>
        <v>1010</v>
      </c>
      <c r="B95" s="11" t="str">
        <f>IF($U95="","",Municipal!$G$1)</f>
        <v>Barrington</v>
      </c>
      <c r="C95" s="11">
        <f>IF($U95="","",Municipal!$D$3)</f>
        <v>2</v>
      </c>
      <c r="D95" s="11" t="str">
        <f>IF($U95="","",Municipal!$G$3)</f>
        <v>Budget to Actual 1</v>
      </c>
      <c r="E95" s="11">
        <f>IF($U95="","",Municipal!$G$2)</f>
        <v>2023</v>
      </c>
      <c r="F95" s="11" t="str">
        <f t="shared" si="6"/>
        <v>Fiscal Year of Report</v>
      </c>
      <c r="G95" s="11">
        <f>IF($U95="","",Municipal!$G$6)</f>
        <v>8</v>
      </c>
      <c r="H95" s="11" t="str">
        <f>IF($U95="","",VLOOKUP(Upload!G95,'Other Codes'!$G$2:$H$10,2,FALSE))</f>
        <v>Projected</v>
      </c>
      <c r="I95" s="11">
        <f>IF($U95="","",Municipal!$M$7)</f>
        <v>6</v>
      </c>
      <c r="J95" s="11" t="str">
        <f>IF($U95="","",VLOOKUP(Upload!I95,'Other Codes'!$J$2:$K$8,2,FALSE))</f>
        <v>Total MTPA</v>
      </c>
      <c r="K95" s="11">
        <f>IF($U95="","",Municipal!$A19)</f>
        <v>5</v>
      </c>
      <c r="L95" s="11" t="str">
        <f>IF($U95="","",VLOOKUP(K95,'Account Codes'!$E:$F,2,FALSE))</f>
        <v xml:space="preserve">Fund Balance </v>
      </c>
      <c r="M95" s="11">
        <f>IF($U95="","",Municipal!$B19)</f>
        <v>50</v>
      </c>
      <c r="N95" s="11" t="str">
        <f>IF($U95="","",VLOOKUP(CONCATENATE(Upload!$K95,Upload!M95),'Account Codes'!$B:$I,8,FALSE))</f>
        <v>Fund Balance</v>
      </c>
      <c r="O95" s="11">
        <f>IF($U95="","",Municipal!$C19)</f>
        <v>20</v>
      </c>
      <c r="P95" s="11" t="str">
        <f>IF($U95="","",VLOOKUP(CONCATENATE(Upload!$K95,Upload!O95),'Account Codes'!$C:$L,10,FALSE))</f>
        <v>Appropriated Fund Balance</v>
      </c>
      <c r="Q95" s="11">
        <f>IF($U95="","",Municipal!$D19)</f>
        <v>25</v>
      </c>
      <c r="R95" s="11" t="str">
        <f>IF($U95="","",VLOOKUP(CONCATENATE(Upload!$K95,Upload!Q95),'Account Codes'!$D:$O,12,FALSE))</f>
        <v>Appropriation to Fund Balance</v>
      </c>
      <c r="S95" s="11">
        <f>IF($U95="","",Municipal!$E19)</f>
        <v>250</v>
      </c>
      <c r="T95" s="11" t="str">
        <f>IF($U95="","",VLOOKUP(CONCATENATE(Upload!$K95,Upload!S95),'Account Codes'!$A:$S,18,FALSE))</f>
        <v>Appropriation to Fund Balance</v>
      </c>
      <c r="U95" s="11">
        <f>IF(Municipal!A19="","",Municipal!$M19)</f>
        <v>0</v>
      </c>
      <c r="V95" s="11" t="str">
        <f>IF($U95="","",VLOOKUP(CONCATENATE(Upload!$K95,S95),'Account Codes'!$A:$S,19,FALSE))</f>
        <v>Budgeted Appropriation to Fund Balance to be reserved for future use in current fiscal year</v>
      </c>
      <c r="W95" s="11" t="str">
        <f>IF($U95="","",VLOOKUP(CONCATENATE(Upload!$K95,S95),'Account Codes'!$A:$T,20,FALSE))</f>
        <v>(Budget Only, N/A, no school UCOA code listed)</v>
      </c>
    </row>
    <row r="96" spans="1:23" x14ac:dyDescent="0.25">
      <c r="A96" s="11" t="str">
        <f>IF($U96="","",Municipal!$D$1)</f>
        <v/>
      </c>
      <c r="B96" s="11" t="str">
        <f>IF($U96="","",Municipal!$G$1)</f>
        <v/>
      </c>
      <c r="C96" s="11" t="str">
        <f>IF($U96="","",Municipal!$D$3)</f>
        <v/>
      </c>
      <c r="D96" s="11" t="str">
        <f>IF($U96="","",Municipal!$G$3)</f>
        <v/>
      </c>
      <c r="E96" s="11" t="str">
        <f>IF($U96="","",Municipal!$G$2)</f>
        <v/>
      </c>
      <c r="F96" s="11" t="str">
        <f t="shared" si="6"/>
        <v/>
      </c>
      <c r="G96" s="11" t="str">
        <f>IF($U96="","",Municipal!$G$6)</f>
        <v/>
      </c>
      <c r="H96" s="11" t="str">
        <f>IF($U96="","",VLOOKUP(Upload!G96,'Other Codes'!$G$2:$H$10,2,FALSE))</f>
        <v/>
      </c>
      <c r="I96" s="11" t="str">
        <f>IF($U96="","",Municipal!$M$7)</f>
        <v/>
      </c>
      <c r="J96" s="11" t="str">
        <f>IF($U96="","",VLOOKUP(Upload!I96,'Other Codes'!$J$2:$K$8,2,FALSE))</f>
        <v/>
      </c>
      <c r="K96" s="11" t="str">
        <f>IF($U96="","",Municipal!$A20)</f>
        <v/>
      </c>
      <c r="L96" s="11" t="str">
        <f>IF($U96="","",VLOOKUP(K96,'Account Codes'!$E:$F,2,FALSE))</f>
        <v/>
      </c>
      <c r="M96" s="11" t="str">
        <f>IF($U96="","",Municipal!$B20)</f>
        <v/>
      </c>
      <c r="N96" s="11" t="str">
        <f>IF($U96="","",VLOOKUP(CONCATENATE(Upload!$K96,Upload!M96),'Account Codes'!$B:$I,8,FALSE))</f>
        <v/>
      </c>
      <c r="O96" s="11" t="str">
        <f>IF($U96="","",Municipal!$C20)</f>
        <v/>
      </c>
      <c r="P96" s="11" t="str">
        <f>IF($U96="","",VLOOKUP(CONCATENATE(Upload!$K96,Upload!O96),'Account Codes'!$C:$L,10,FALSE))</f>
        <v/>
      </c>
      <c r="Q96" s="11" t="str">
        <f>IF($U96="","",Municipal!$D20)</f>
        <v/>
      </c>
      <c r="R96" s="11" t="str">
        <f>IF($U96="","",VLOOKUP(CONCATENATE(Upload!$K96,Upload!Q96),'Account Codes'!$D:$O,12,FALSE))</f>
        <v/>
      </c>
      <c r="S96" s="11" t="str">
        <f>IF($U96="","",Municipal!$E20)</f>
        <v/>
      </c>
      <c r="T96" s="11" t="str">
        <f>IF($U96="","",VLOOKUP(CONCATENATE(Upload!$K96,Upload!S96),'Account Codes'!$A:$S,18,FALSE))</f>
        <v/>
      </c>
      <c r="U96" s="11" t="str">
        <f>IF(Municipal!A20="","",Municipal!$M20)</f>
        <v/>
      </c>
      <c r="V96" s="11" t="str">
        <f>IF($U96="","",VLOOKUP(CONCATENATE(Upload!$K96,S96),'Account Codes'!$A:$S,19,FALSE))</f>
        <v/>
      </c>
      <c r="W96" s="11" t="str">
        <f>IF($U96="","",VLOOKUP(CONCATENATE(Upload!$K96,S96),'Account Codes'!$A:$T,20,FALSE))</f>
        <v/>
      </c>
    </row>
    <row r="97" spans="1:23" x14ac:dyDescent="0.25">
      <c r="A97" s="11">
        <f>IF($U97="","",Municipal!$D$1)</f>
        <v>1010</v>
      </c>
      <c r="B97" s="11" t="str">
        <f>IF($U97="","",Municipal!$G$1)</f>
        <v>Barrington</v>
      </c>
      <c r="C97" s="11">
        <f>IF($U97="","",Municipal!$D$3)</f>
        <v>2</v>
      </c>
      <c r="D97" s="11" t="str">
        <f>IF($U97="","",Municipal!$G$3)</f>
        <v>Budget to Actual 1</v>
      </c>
      <c r="E97" s="11">
        <f>IF($U97="","",Municipal!$G$2)</f>
        <v>2023</v>
      </c>
      <c r="F97" s="11" t="str">
        <f t="shared" si="6"/>
        <v>Fiscal Year of Report</v>
      </c>
      <c r="G97" s="11">
        <f>IF($U97="","",Municipal!$G$6)</f>
        <v>8</v>
      </c>
      <c r="H97" s="11" t="str">
        <f>IF($U97="","",VLOOKUP(Upload!G97,'Other Codes'!$G$2:$H$10,2,FALSE))</f>
        <v>Projected</v>
      </c>
      <c r="I97" s="11">
        <f>IF($U97="","",Municipal!$M$7)</f>
        <v>6</v>
      </c>
      <c r="J97" s="11" t="str">
        <f>IF($U97="","",VLOOKUP(Upload!I97,'Other Codes'!$J$2:$K$8,2,FALSE))</f>
        <v>Total MTPA</v>
      </c>
      <c r="K97" s="11">
        <f>IF($U97="","",Municipal!$A21)</f>
        <v>5</v>
      </c>
      <c r="L97" s="11" t="str">
        <f>IF($U97="","",VLOOKUP(K97,'Account Codes'!$E:$F,2,FALSE))</f>
        <v xml:space="preserve">Fund Balance </v>
      </c>
      <c r="M97" s="11">
        <f>IF($U97="","",Municipal!$B21)</f>
        <v>50</v>
      </c>
      <c r="N97" s="11" t="str">
        <f>IF($U97="","",VLOOKUP(CONCATENATE(Upload!$K97,Upload!M97),'Account Codes'!$B:$I,8,FALSE))</f>
        <v>Fund Balance</v>
      </c>
      <c r="O97" s="11">
        <f>IF($U97="","",Municipal!$C21)</f>
        <v>30</v>
      </c>
      <c r="P97" s="11" t="str">
        <f>IF($U97="","",VLOOKUP(CONCATENATE(Upload!$K97,Upload!O97),'Account Codes'!$C:$L,10,FALSE))</f>
        <v>Net Change</v>
      </c>
      <c r="Q97" s="11">
        <f>IF($U97="","",Municipal!$D21)</f>
        <v>30</v>
      </c>
      <c r="R97" s="11" t="str">
        <f>IF($U97="","",VLOOKUP(CONCATENATE(Upload!$K97,Upload!Q97),'Account Codes'!$D:$O,12,FALSE))</f>
        <v>Net Change</v>
      </c>
      <c r="S97" s="11">
        <f>IF($U97="","",Municipal!$E21)</f>
        <v>310</v>
      </c>
      <c r="T97" s="11" t="str">
        <f>IF($U97="","",VLOOKUP(CONCATENATE(Upload!$K97,Upload!S97),'Account Codes'!$A:$S,18,FALSE))</f>
        <v>Unresolved Budget Deficit</v>
      </c>
      <c r="U97" s="11">
        <f>IF(Municipal!A21="","",Municipal!$M21)</f>
        <v>0</v>
      </c>
      <c r="V97" s="11" t="str">
        <f>IF($U97="","",VLOOKUP(CONCATENATE(Upload!$K97,S97),'Account Codes'!$A:$S,19,FALSE))</f>
        <v>Net change in fund balance or net position that is not offset by an equal or greater amount of appropriation of fund balance</v>
      </c>
      <c r="W97" s="11" t="str">
        <f>IF($U97="","",VLOOKUP(CONCATENATE(Upload!$K97,S97),'Account Codes'!$A:$T,20,FALSE))</f>
        <v/>
      </c>
    </row>
    <row r="98" spans="1:23" x14ac:dyDescent="0.25">
      <c r="A98" s="11" t="str">
        <f>IF($U98="","",Municipal!$D$1)</f>
        <v/>
      </c>
      <c r="B98" s="11" t="str">
        <f>IF($U98="","",Municipal!$G$1)</f>
        <v/>
      </c>
      <c r="C98" s="11" t="str">
        <f>IF($U98="","",Municipal!$D$3)</f>
        <v/>
      </c>
      <c r="D98" s="11" t="str">
        <f>IF($U98="","",Municipal!$G$3)</f>
        <v/>
      </c>
      <c r="E98" s="11" t="str">
        <f>IF($U98="","",Municipal!$G$2)</f>
        <v/>
      </c>
      <c r="F98" s="11" t="str">
        <f t="shared" si="6"/>
        <v/>
      </c>
      <c r="G98" s="11" t="str">
        <f>IF($U98="","",Municipal!$G$6)</f>
        <v/>
      </c>
      <c r="H98" s="11" t="str">
        <f>IF($U98="","",VLOOKUP(Upload!G98,'Other Codes'!$G$2:$H$10,2,FALSE))</f>
        <v/>
      </c>
      <c r="I98" s="11" t="str">
        <f>IF($U98="","",Municipal!$M$7)</f>
        <v/>
      </c>
      <c r="J98" s="11" t="str">
        <f>IF($U98="","",VLOOKUP(Upload!I98,'Other Codes'!$J$2:$K$8,2,FALSE))</f>
        <v/>
      </c>
      <c r="K98" s="11" t="str">
        <f>IF($U98="","",Municipal!$A22)</f>
        <v/>
      </c>
      <c r="L98" s="11" t="str">
        <f>IF($U98="","",VLOOKUP(K98,'Account Codes'!$E:$F,2,FALSE))</f>
        <v/>
      </c>
      <c r="M98" s="11" t="str">
        <f>IF($U98="","",Municipal!$B22)</f>
        <v/>
      </c>
      <c r="N98" s="11" t="str">
        <f>IF($U98="","",VLOOKUP(CONCATENATE(Upload!$K98,Upload!M98),'Account Codes'!$B:$I,8,FALSE))</f>
        <v/>
      </c>
      <c r="O98" s="11" t="str">
        <f>IF($U98="","",Municipal!$C22)</f>
        <v/>
      </c>
      <c r="P98" s="11" t="str">
        <f>IF($U98="","",VLOOKUP(CONCATENATE(Upload!$K98,Upload!O98),'Account Codes'!$C:$L,10,FALSE))</f>
        <v/>
      </c>
      <c r="Q98" s="11" t="str">
        <f>IF($U98="","",Municipal!$D22)</f>
        <v/>
      </c>
      <c r="R98" s="11" t="str">
        <f>IF($U98="","",VLOOKUP(CONCATENATE(Upload!$K98,Upload!Q98),'Account Codes'!$D:$O,12,FALSE))</f>
        <v/>
      </c>
      <c r="S98" s="11" t="str">
        <f>IF($U98="","",Municipal!$E22)</f>
        <v/>
      </c>
      <c r="T98" s="11" t="str">
        <f>IF($U98="","",VLOOKUP(CONCATENATE(Upload!$K98,Upload!S98),'Account Codes'!$A:$S,18,FALSE))</f>
        <v/>
      </c>
      <c r="U98" s="11" t="str">
        <f>IF(Municipal!A22="","",Municipal!$M22)</f>
        <v/>
      </c>
      <c r="V98" s="11" t="str">
        <f>IF($U98="","",VLOOKUP(CONCATENATE(Upload!$K98,S98),'Account Codes'!$A:$S,19,FALSE))</f>
        <v/>
      </c>
      <c r="W98" s="11" t="str">
        <f>IF($U98="","",VLOOKUP(CONCATENATE(Upload!$K98,S98),'Account Codes'!$A:$T,20,FALSE))</f>
        <v/>
      </c>
    </row>
    <row r="99" spans="1:23" x14ac:dyDescent="0.25">
      <c r="A99" s="11" t="str">
        <f>IF($U99="","",Municipal!$D$1)</f>
        <v/>
      </c>
      <c r="B99" s="11" t="str">
        <f>IF($U99="","",Municipal!$G$1)</f>
        <v/>
      </c>
      <c r="C99" s="11" t="str">
        <f>IF($U99="","",Municipal!$D$3)</f>
        <v/>
      </c>
      <c r="D99" s="11" t="str">
        <f>IF($U99="","",Municipal!$G$3)</f>
        <v/>
      </c>
      <c r="E99" s="11" t="str">
        <f>IF($U99="","",Municipal!$G$2)</f>
        <v/>
      </c>
      <c r="F99" s="11" t="str">
        <f t="shared" si="6"/>
        <v/>
      </c>
      <c r="G99" s="11" t="str">
        <f>IF($U99="","",Municipal!$G$6)</f>
        <v/>
      </c>
      <c r="H99" s="11" t="str">
        <f>IF($U99="","",VLOOKUP(Upload!G99,'Other Codes'!$G$2:$H$10,2,FALSE))</f>
        <v/>
      </c>
      <c r="I99" s="11" t="str">
        <f>IF($U99="","",Municipal!$M$7)</f>
        <v/>
      </c>
      <c r="J99" s="11" t="str">
        <f>IF($U99="","",VLOOKUP(Upload!I99,'Other Codes'!$J$2:$K$8,2,FALSE))</f>
        <v/>
      </c>
      <c r="K99" s="11" t="str">
        <f>IF($U99="","",Municipal!$A23)</f>
        <v/>
      </c>
      <c r="L99" s="11" t="str">
        <f>IF($U99="","",VLOOKUP(K99,'Account Codes'!$E:$F,2,FALSE))</f>
        <v/>
      </c>
      <c r="M99" s="11" t="str">
        <f>IF($U99="","",Municipal!$B23)</f>
        <v/>
      </c>
      <c r="N99" s="11" t="str">
        <f>IF($U99="","",VLOOKUP(CONCATENATE(Upload!$K99,Upload!M99),'Account Codes'!$B:$I,8,FALSE))</f>
        <v/>
      </c>
      <c r="O99" s="11" t="str">
        <f>IF($U99="","",Municipal!$C23)</f>
        <v/>
      </c>
      <c r="P99" s="11" t="str">
        <f>IF($U99="","",VLOOKUP(CONCATENATE(Upload!$K99,Upload!O99),'Account Codes'!$C:$L,10,FALSE))</f>
        <v/>
      </c>
      <c r="Q99" s="11" t="str">
        <f>IF($U99="","",Municipal!$D23)</f>
        <v/>
      </c>
      <c r="R99" s="11" t="str">
        <f>IF($U99="","",VLOOKUP(CONCATENATE(Upload!$K99,Upload!Q99),'Account Codes'!$D:$O,12,FALSE))</f>
        <v/>
      </c>
      <c r="S99" s="11" t="str">
        <f>IF($U99="","",Municipal!$E23)</f>
        <v/>
      </c>
      <c r="T99" s="11" t="str">
        <f>IF($U99="","",VLOOKUP(CONCATENATE(Upload!$K99,Upload!S99),'Account Codes'!$A:$S,18,FALSE))</f>
        <v/>
      </c>
      <c r="U99" s="11" t="str">
        <f>IF(Municipal!A23="","",Municipal!$M23)</f>
        <v/>
      </c>
      <c r="V99" s="11" t="str">
        <f>IF($U99="","",VLOOKUP(CONCATENATE(Upload!$K99,S99),'Account Codes'!$A:$S,19,FALSE))</f>
        <v/>
      </c>
      <c r="W99" s="11" t="str">
        <f>IF($U99="","",VLOOKUP(CONCATENATE(Upload!$K99,S99),'Account Codes'!$A:$T,20,FALSE))</f>
        <v/>
      </c>
    </row>
    <row r="100" spans="1:23" x14ac:dyDescent="0.25">
      <c r="A100" s="2">
        <f>IF($U100="","",School!$D$1)</f>
        <v>10</v>
      </c>
      <c r="B100" s="2" t="str">
        <f>IF($U100="","",School!$G$1)</f>
        <v>Barrington school district</v>
      </c>
      <c r="C100" s="2">
        <f>IF($U100="","",School!$D$3)</f>
        <v>2</v>
      </c>
      <c r="D100" s="2" t="str">
        <f>IF($U100="","",School!$G$3)</f>
        <v>Budget to Actual 1</v>
      </c>
      <c r="E100" s="2">
        <f>IF($U100="","",School!$G$2)</f>
        <v>2023</v>
      </c>
      <c r="F100" s="2" t="str">
        <f>IF($U100="","","Fiscal Year of Report")</f>
        <v>Fiscal Year of Report</v>
      </c>
      <c r="G100" s="2">
        <f>IF($U100="","",School!$G$6)</f>
        <v>8</v>
      </c>
      <c r="H100" s="2" t="str">
        <f>IF($U100="","",VLOOKUP(Upload!G100,'Other Codes'!$G$2:$H$10,2,FALSE))</f>
        <v>Projected</v>
      </c>
      <c r="I100" s="2">
        <f>IF($U100="","",School!$G$7)</f>
        <v>1</v>
      </c>
      <c r="J100" s="2" t="str">
        <f>IF($U100="","",VLOOKUP(Upload!I100,'Other Codes'!$J$2:$K$8,2,FALSE))</f>
        <v>Municipal General Fund</v>
      </c>
      <c r="K100" s="2">
        <f>IF($U100="","",School!$A10)</f>
        <v>1</v>
      </c>
      <c r="L100" s="2" t="str">
        <f>IF($U100="","",VLOOKUP(K100,'Account Codes'!$E:$F,2,FALSE))</f>
        <v>Revenue</v>
      </c>
      <c r="M100" s="2">
        <f>IF($U100="","",School!$B10)</f>
        <v>99</v>
      </c>
      <c r="N100" s="2" t="str">
        <f>IF($U100="","",VLOOKUP(CONCATENATE(Upload!$K100,Upload!M100),'Account Codes'!$B:$I,8,FALSE))</f>
        <v>Total Revenue</v>
      </c>
      <c r="O100" s="2">
        <f>IF($U100="","",School!$C10)</f>
        <v>99</v>
      </c>
      <c r="P100" s="2" t="str">
        <f>IF($U100="","",VLOOKUP(CONCATENATE(Upload!$K100,Upload!O100),'Account Codes'!$C:$L,10,FALSE))</f>
        <v>Total Revenue</v>
      </c>
      <c r="Q100" s="2">
        <f>IF($U100="","",School!$D10)</f>
        <v>99</v>
      </c>
      <c r="R100" s="2" t="str">
        <f>IF($U100="","",VLOOKUP(CONCATENATE(Upload!$K100,Upload!Q100),'Account Codes'!$D:$O,12,FALSE))</f>
        <v>Total Revenue</v>
      </c>
      <c r="S100" s="2">
        <f>IF($U100="","",School!$E10)</f>
        <v>999</v>
      </c>
      <c r="T100" s="2" t="str">
        <f>IF($U100="","",VLOOKUP(CONCATENATE(Upload!$K100,Upload!S100),'Account Codes'!$A:$S,18,FALSE))</f>
        <v>Total Revenue</v>
      </c>
      <c r="U100" s="2">
        <f>IF(School!A10="","",School!$G10)</f>
        <v>0</v>
      </c>
      <c r="V100" s="2" t="str">
        <f>IF($U100="","",VLOOKUP(CONCATENATE(Upload!$K100,S100),'Account Codes'!$A:$S,19,FALSE))</f>
        <v xml:space="preserve">This item is used for the subtotal of revenue in each class breakout and the total revenue. </v>
      </c>
      <c r="W100" s="2" t="str">
        <f>IF($U100="","",VLOOKUP(CONCATENATE(Upload!$K100,S100),'Account Codes'!$A:$T,20,FALSE))</f>
        <v>N/A, no school UCOA code listed</v>
      </c>
    </row>
    <row r="101" spans="1:23" x14ac:dyDescent="0.25">
      <c r="A101" s="2">
        <f>IF($U101="","",School!$D$1)</f>
        <v>10</v>
      </c>
      <c r="B101" s="2" t="str">
        <f>IF($U101="","",School!$G$1)</f>
        <v>Barrington school district</v>
      </c>
      <c r="C101" s="2">
        <f>IF($U101="","",School!$D$3)</f>
        <v>2</v>
      </c>
      <c r="D101" s="2" t="str">
        <f>IF($U101="","",School!$G$3)</f>
        <v>Budget to Actual 1</v>
      </c>
      <c r="E101" s="2">
        <f>IF($U101="","",School!$G$2)</f>
        <v>2023</v>
      </c>
      <c r="F101" s="2" t="str">
        <f t="shared" ref="F101:F113" si="7">IF($U101="","","Fiscal Year of Report")</f>
        <v>Fiscal Year of Report</v>
      </c>
      <c r="G101" s="2">
        <f>IF($U101="","",School!$G$6)</f>
        <v>8</v>
      </c>
      <c r="H101" s="2" t="str">
        <f>IF($U101="","",VLOOKUP(Upload!G101,'Other Codes'!$G$2:$H$10,2,FALSE))</f>
        <v>Projected</v>
      </c>
      <c r="I101" s="2">
        <f>IF($U101="","",School!$G$7)</f>
        <v>1</v>
      </c>
      <c r="J101" s="2" t="str">
        <f>IF($U101="","",VLOOKUP(Upload!I101,'Other Codes'!$J$2:$K$8,2,FALSE))</f>
        <v>Municipal General Fund</v>
      </c>
      <c r="K101" s="2">
        <f>IF($U101="","",School!$A11)</f>
        <v>7</v>
      </c>
      <c r="L101" s="2" t="str">
        <f>IF($U101="","",VLOOKUP(K101,'Account Codes'!$E:$F,2,FALSE))</f>
        <v xml:space="preserve">Financing Sources </v>
      </c>
      <c r="M101" s="2">
        <f>IF($U101="","",School!$B11)</f>
        <v>99</v>
      </c>
      <c r="N101" s="2" t="str">
        <f>IF($U101="","",VLOOKUP(CONCATENATE(Upload!$K101,Upload!M101),'Account Codes'!$B:$I,8,FALSE))</f>
        <v>Financing Sources: Total</v>
      </c>
      <c r="O101" s="2">
        <f>IF($U101="","",School!$C11)</f>
        <v>99</v>
      </c>
      <c r="P101" s="2" t="str">
        <f>IF($U101="","",VLOOKUP(CONCATENATE(Upload!$K101,Upload!O101),'Account Codes'!$C:$L,10,FALSE))</f>
        <v>Financing Sources: Total</v>
      </c>
      <c r="Q101" s="2">
        <f>IF($U101="","",School!$D11)</f>
        <v>99</v>
      </c>
      <c r="R101" s="2" t="str">
        <f>IF($U101="","",VLOOKUP(CONCATENATE(Upload!$K101,Upload!Q101),'Account Codes'!$D:$O,12,FALSE))</f>
        <v>Financing Sources: Total</v>
      </c>
      <c r="S101" s="2">
        <f>IF($U101="","",School!$E11)</f>
        <v>999</v>
      </c>
      <c r="T101" s="2" t="str">
        <f>IF($U101="","",VLOOKUP(CONCATENATE(Upload!$K101,Upload!S101),'Account Codes'!$A:$S,18,FALSE))</f>
        <v>Financing Sources: Total</v>
      </c>
      <c r="U101" s="2">
        <f>IF(School!A11="","",School!$G11)</f>
        <v>0</v>
      </c>
      <c r="V101" s="2" t="str">
        <f>IF($U101="","",VLOOKUP(CONCATENATE(Upload!$K101,S101),'Account Codes'!$A:$S,19,FALSE))</f>
        <v>Total of all financing sources</v>
      </c>
      <c r="W101" s="2" t="str">
        <f>IF($U101="","",VLOOKUP(CONCATENATE(Upload!$K101,S101),'Account Codes'!$A:$T,20,FALSE))</f>
        <v/>
      </c>
    </row>
    <row r="102" spans="1:23" x14ac:dyDescent="0.25">
      <c r="A102" s="2" t="str">
        <f>IF($U102="","",School!$D$1)</f>
        <v/>
      </c>
      <c r="B102" s="2" t="str">
        <f>IF($U102="","",School!$G$1)</f>
        <v/>
      </c>
      <c r="C102" s="2" t="str">
        <f>IF($U102="","",School!$D$3)</f>
        <v/>
      </c>
      <c r="D102" s="2" t="str">
        <f>IF($U102="","",School!$G$3)</f>
        <v/>
      </c>
      <c r="E102" s="2" t="str">
        <f>IF($U102="","",School!$G$2)</f>
        <v/>
      </c>
      <c r="F102" s="2" t="str">
        <f t="shared" si="7"/>
        <v/>
      </c>
      <c r="G102" s="2" t="str">
        <f>IF($U102="","",School!$G$6)</f>
        <v/>
      </c>
      <c r="H102" s="2" t="str">
        <f>IF($U102="","",VLOOKUP(Upload!G102,'Other Codes'!$G$2:$H$10,2,FALSE))</f>
        <v/>
      </c>
      <c r="I102" s="2" t="str">
        <f>IF($U102="","",School!$G$7)</f>
        <v/>
      </c>
      <c r="J102" s="2" t="str">
        <f>IF($U102="","",VLOOKUP(Upload!I102,'Other Codes'!$J$2:$K$8,2,FALSE))</f>
        <v/>
      </c>
      <c r="K102" s="2" t="str">
        <f>IF($U102="","",School!$A12)</f>
        <v/>
      </c>
      <c r="L102" s="2" t="str">
        <f>IF($U102="","",VLOOKUP(K102,'Account Codes'!$E:$F,2,FALSE))</f>
        <v/>
      </c>
      <c r="M102" s="2" t="str">
        <f>IF($U102="","",School!$B12)</f>
        <v/>
      </c>
      <c r="N102" s="2" t="str">
        <f>IF($U102="","",VLOOKUP(CONCATENATE(Upload!$K102,Upload!M102),'Account Codes'!$B:$I,8,FALSE))</f>
        <v/>
      </c>
      <c r="O102" s="2" t="str">
        <f>IF($U102="","",School!$C12)</f>
        <v/>
      </c>
      <c r="P102" s="2" t="str">
        <f>IF($U102="","",VLOOKUP(CONCATENATE(Upload!$K102,Upload!O102),'Account Codes'!$C:$L,10,FALSE))</f>
        <v/>
      </c>
      <c r="Q102" s="2" t="str">
        <f>IF($U102="","",School!$D12)</f>
        <v/>
      </c>
      <c r="R102" s="2" t="str">
        <f>IF($U102="","",VLOOKUP(CONCATENATE(Upload!$K102,Upload!Q102),'Account Codes'!$D:$O,12,FALSE))</f>
        <v/>
      </c>
      <c r="S102" s="2" t="str">
        <f>IF($U102="","",School!$E12)</f>
        <v/>
      </c>
      <c r="T102" s="2" t="str">
        <f>IF($U102="","",VLOOKUP(CONCATENATE(Upload!$K102,Upload!S102),'Account Codes'!$A:$S,18,FALSE))</f>
        <v/>
      </c>
      <c r="U102" s="2" t="str">
        <f>IF(School!A12="","",School!$G12)</f>
        <v/>
      </c>
      <c r="V102" s="2" t="str">
        <f>IF($U102="","",VLOOKUP(CONCATENATE(Upload!$K102,S102),'Account Codes'!$A:$S,19,FALSE))</f>
        <v/>
      </c>
      <c r="W102" s="2" t="str">
        <f>IF($U102="","",VLOOKUP(CONCATENATE(Upload!$K102,S102),'Account Codes'!$A:$T,20,FALSE))</f>
        <v/>
      </c>
    </row>
    <row r="103" spans="1:23" x14ac:dyDescent="0.25">
      <c r="A103" s="2">
        <f>IF($U103="","",School!$D$1)</f>
        <v>10</v>
      </c>
      <c r="B103" s="2" t="str">
        <f>IF($U103="","",School!$G$1)</f>
        <v>Barrington school district</v>
      </c>
      <c r="C103" s="2">
        <f>IF($U103="","",School!$D$3)</f>
        <v>2</v>
      </c>
      <c r="D103" s="2" t="str">
        <f>IF($U103="","",School!$G$3)</f>
        <v>Budget to Actual 1</v>
      </c>
      <c r="E103" s="2">
        <f>IF($U103="","",School!$G$2)</f>
        <v>2023</v>
      </c>
      <c r="F103" s="2" t="str">
        <f t="shared" si="7"/>
        <v>Fiscal Year of Report</v>
      </c>
      <c r="G103" s="2">
        <f>IF($U103="","",School!$G$6)</f>
        <v>8</v>
      </c>
      <c r="H103" s="2" t="str">
        <f>IF($U103="","",VLOOKUP(Upload!G103,'Other Codes'!$G$2:$H$10,2,FALSE))</f>
        <v>Projected</v>
      </c>
      <c r="I103" s="2">
        <f>IF($U103="","",School!$G$7)</f>
        <v>1</v>
      </c>
      <c r="J103" s="2" t="str">
        <f>IF($U103="","",VLOOKUP(Upload!I103,'Other Codes'!$J$2:$K$8,2,FALSE))</f>
        <v>Municipal General Fund</v>
      </c>
      <c r="K103" s="2">
        <f>IF($U103="","",School!$A13)</f>
        <v>2</v>
      </c>
      <c r="L103" s="2" t="str">
        <f>IF($U103="","",VLOOKUP(K103,'Account Codes'!$E:$F,2,FALSE))</f>
        <v>Expenditures</v>
      </c>
      <c r="M103" s="2">
        <f>IF($U103="","",School!$B13)</f>
        <v>99</v>
      </c>
      <c r="N103" s="2" t="str">
        <f>IF($U103="","",VLOOKUP(CONCATENATE(Upload!$K103,Upload!M103),'Account Codes'!$B:$I,8,FALSE))</f>
        <v>Total Expenditures</v>
      </c>
      <c r="O103" s="2">
        <f>IF($U103="","",School!$C13)</f>
        <v>99</v>
      </c>
      <c r="P103" s="2" t="str">
        <f>IF($U103="","",VLOOKUP(CONCATENATE(Upload!$K103,Upload!O103),'Account Codes'!$C:$L,10,FALSE))</f>
        <v>Total Expenditures</v>
      </c>
      <c r="Q103" s="2">
        <f>IF($U103="","",School!$D13)</f>
        <v>99</v>
      </c>
      <c r="R103" s="2" t="str">
        <f>IF($U103="","",VLOOKUP(CONCATENATE(Upload!$K103,Upload!Q103),'Account Codes'!$D:$O,12,FALSE))</f>
        <v>Total Expenditures</v>
      </c>
      <c r="S103" s="2">
        <f>IF($U103="","",School!$E13)</f>
        <v>999</v>
      </c>
      <c r="T103" s="2" t="str">
        <f>IF($U103="","",VLOOKUP(CONCATENATE(Upload!$K103,Upload!S103),'Account Codes'!$A:$S,18,FALSE))</f>
        <v>Total Expenditures</v>
      </c>
      <c r="U103" s="2">
        <f>IF(School!A13="","",School!$G13)</f>
        <v>0</v>
      </c>
      <c r="V103" s="2" t="str">
        <f>IF($U103="","",VLOOKUP(CONCATENATE(Upload!$K103,S103),'Account Codes'!$A:$S,19,FALSE))</f>
        <v xml:space="preserve">This item is used for the subtotal of expenditures in each department and the total expenditures. </v>
      </c>
      <c r="W103" s="2" t="str">
        <f>IF($U103="","",VLOOKUP(CONCATENATE(Upload!$K103,S103),'Account Codes'!$A:$T,20,FALSE))</f>
        <v>N/A, no school UCOA code listed</v>
      </c>
    </row>
    <row r="104" spans="1:23" x14ac:dyDescent="0.25">
      <c r="A104" s="2">
        <f>IF($U104="","",School!$D$1)</f>
        <v>10</v>
      </c>
      <c r="B104" s="2" t="str">
        <f>IF($U104="","",School!$G$1)</f>
        <v>Barrington school district</v>
      </c>
      <c r="C104" s="2">
        <f>IF($U104="","",School!$D$3)</f>
        <v>2</v>
      </c>
      <c r="D104" s="2" t="str">
        <f>IF($U104="","",School!$G$3)</f>
        <v>Budget to Actual 1</v>
      </c>
      <c r="E104" s="2">
        <f>IF($U104="","",School!$G$2)</f>
        <v>2023</v>
      </c>
      <c r="F104" s="2" t="str">
        <f t="shared" si="7"/>
        <v>Fiscal Year of Report</v>
      </c>
      <c r="G104" s="2">
        <f>IF($U104="","",School!$G$6)</f>
        <v>8</v>
      </c>
      <c r="H104" s="2" t="str">
        <f>IF($U104="","",VLOOKUP(Upload!G104,'Other Codes'!$G$2:$H$10,2,FALSE))</f>
        <v>Projected</v>
      </c>
      <c r="I104" s="2">
        <f>IF($U104="","",School!$G$7)</f>
        <v>1</v>
      </c>
      <c r="J104" s="2" t="str">
        <f>IF($U104="","",VLOOKUP(Upload!I104,'Other Codes'!$J$2:$K$8,2,FALSE))</f>
        <v>Municipal General Fund</v>
      </c>
      <c r="K104" s="2">
        <f>IF($U104="","",School!$A14)</f>
        <v>8</v>
      </c>
      <c r="L104" s="2" t="str">
        <f>IF($U104="","",VLOOKUP(K104,'Account Codes'!$E:$F,2,FALSE))</f>
        <v>Financing Uses</v>
      </c>
      <c r="M104" s="2">
        <f>IF($U104="","",School!$B14)</f>
        <v>99</v>
      </c>
      <c r="N104" s="2" t="str">
        <f>IF($U104="","",VLOOKUP(CONCATENATE(Upload!$K104,Upload!M104),'Account Codes'!$B:$I,8,FALSE))</f>
        <v>Financing Uses: Total</v>
      </c>
      <c r="O104" s="2">
        <f>IF($U104="","",School!$C14)</f>
        <v>99</v>
      </c>
      <c r="P104" s="2" t="str">
        <f>IF($U104="","",VLOOKUP(CONCATENATE(Upload!$K104,Upload!O104),'Account Codes'!$C:$L,10,FALSE))</f>
        <v>Financing Uses: Total</v>
      </c>
      <c r="Q104" s="2">
        <f>IF($U104="","",School!$D14)</f>
        <v>99</v>
      </c>
      <c r="R104" s="2" t="str">
        <f>IF($U104="","",VLOOKUP(CONCATENATE(Upload!$K104,Upload!Q104),'Account Codes'!$D:$O,12,FALSE))</f>
        <v>Financing Uses: Total</v>
      </c>
      <c r="S104" s="2">
        <f>IF($U104="","",School!$E14)</f>
        <v>999</v>
      </c>
      <c r="T104" s="2" t="str">
        <f>IF($U104="","",VLOOKUP(CONCATENATE(Upload!$K104,Upload!S104),'Account Codes'!$A:$S,18,FALSE))</f>
        <v>Financing Uses: Total</v>
      </c>
      <c r="U104" s="2">
        <f>IF(School!A14="","",School!$G14)</f>
        <v>0</v>
      </c>
      <c r="V104" s="2" t="str">
        <f>IF($U104="","",VLOOKUP(CONCATENATE(Upload!$K104,S104),'Account Codes'!$A:$S,19,FALSE))</f>
        <v>Total of all financing uses</v>
      </c>
      <c r="W104" s="2" t="str">
        <f>IF($U104="","",VLOOKUP(CONCATENATE(Upload!$K104,S104),'Account Codes'!$A:$T,20,FALSE))</f>
        <v/>
      </c>
    </row>
    <row r="105" spans="1:23" x14ac:dyDescent="0.25">
      <c r="A105" s="2" t="str">
        <f>IF($U105="","",School!$D$1)</f>
        <v/>
      </c>
      <c r="B105" s="2" t="str">
        <f>IF($U105="","",School!$G$1)</f>
        <v/>
      </c>
      <c r="C105" s="2" t="str">
        <f>IF($U105="","",School!$D$3)</f>
        <v/>
      </c>
      <c r="D105" s="2" t="str">
        <f>IF($U105="","",School!$G$3)</f>
        <v/>
      </c>
      <c r="E105" s="2" t="str">
        <f>IF($U105="","",School!$G$2)</f>
        <v/>
      </c>
      <c r="F105" s="2" t="str">
        <f t="shared" si="7"/>
        <v/>
      </c>
      <c r="G105" s="2" t="str">
        <f>IF($U105="","",School!$G$6)</f>
        <v/>
      </c>
      <c r="H105" s="2" t="str">
        <f>IF($U105="","",VLOOKUP(Upload!G105,'Other Codes'!$G$2:$H$10,2,FALSE))</f>
        <v/>
      </c>
      <c r="I105" s="2" t="str">
        <f>IF($U105="","",School!$G$7)</f>
        <v/>
      </c>
      <c r="J105" s="2" t="str">
        <f>IF($U105="","",VLOOKUP(Upload!I105,'Other Codes'!$J$2:$K$8,2,FALSE))</f>
        <v/>
      </c>
      <c r="K105" s="2" t="str">
        <f>IF($U105="","",School!$A15)</f>
        <v/>
      </c>
      <c r="L105" s="2" t="str">
        <f>IF($U105="","",VLOOKUP(K105,'Account Codes'!$E:$F,2,FALSE))</f>
        <v/>
      </c>
      <c r="M105" s="2" t="str">
        <f>IF($U105="","",School!$B15)</f>
        <v/>
      </c>
      <c r="N105" s="2" t="str">
        <f>IF($U105="","",VLOOKUP(CONCATENATE(Upload!$K105,Upload!M105),'Account Codes'!$B:$I,8,FALSE))</f>
        <v/>
      </c>
      <c r="O105" s="2" t="str">
        <f>IF($U105="","",School!$C15)</f>
        <v/>
      </c>
      <c r="P105" s="2" t="str">
        <f>IF($U105="","",VLOOKUP(CONCATENATE(Upload!$K105,Upload!O105),'Account Codes'!$C:$L,10,FALSE))</f>
        <v/>
      </c>
      <c r="Q105" s="2" t="str">
        <f>IF($U105="","",School!$D15)</f>
        <v/>
      </c>
      <c r="R105" s="2" t="str">
        <f>IF($U105="","",VLOOKUP(CONCATENATE(Upload!$K105,Upload!Q105),'Account Codes'!$D:$O,12,FALSE))</f>
        <v/>
      </c>
      <c r="S105" s="2" t="str">
        <f>IF($U105="","",School!$E15)</f>
        <v/>
      </c>
      <c r="T105" s="2" t="str">
        <f>IF($U105="","",VLOOKUP(CONCATENATE(Upload!$K105,Upload!S105),'Account Codes'!$A:$S,18,FALSE))</f>
        <v/>
      </c>
      <c r="U105" s="2" t="str">
        <f>IF(School!A15="","",School!$G15)</f>
        <v/>
      </c>
      <c r="V105" s="2" t="str">
        <f>IF($U105="","",VLOOKUP(CONCATENATE(Upload!$K105,S105),'Account Codes'!$A:$S,19,FALSE))</f>
        <v/>
      </c>
      <c r="W105" s="2" t="str">
        <f>IF($U105="","",VLOOKUP(CONCATENATE(Upload!$K105,S105),'Account Codes'!$A:$T,20,FALSE))</f>
        <v/>
      </c>
    </row>
    <row r="106" spans="1:23" x14ac:dyDescent="0.25">
      <c r="A106" s="2">
        <f>IF($U106="","",School!$D$1)</f>
        <v>10</v>
      </c>
      <c r="B106" s="2" t="str">
        <f>IF($U106="","",School!$G$1)</f>
        <v>Barrington school district</v>
      </c>
      <c r="C106" s="2">
        <f>IF($U106="","",School!$D$3)</f>
        <v>2</v>
      </c>
      <c r="D106" s="2" t="str">
        <f>IF($U106="","",School!$G$3)</f>
        <v>Budget to Actual 1</v>
      </c>
      <c r="E106" s="2">
        <f>IF($U106="","",School!$G$2)</f>
        <v>2023</v>
      </c>
      <c r="F106" s="2" t="str">
        <f t="shared" si="7"/>
        <v>Fiscal Year of Report</v>
      </c>
      <c r="G106" s="2">
        <f>IF($U106="","",School!$G$6)</f>
        <v>8</v>
      </c>
      <c r="H106" s="2" t="str">
        <f>IF($U106="","",VLOOKUP(Upload!G106,'Other Codes'!$G$2:$H$10,2,FALSE))</f>
        <v>Projected</v>
      </c>
      <c r="I106" s="2">
        <f>IF($U106="","",School!$G$7)</f>
        <v>1</v>
      </c>
      <c r="J106" s="2" t="str">
        <f>IF($U106="","",VLOOKUP(Upload!I106,'Other Codes'!$J$2:$K$8,2,FALSE))</f>
        <v>Municipal General Fund</v>
      </c>
      <c r="K106" s="2">
        <f>IF($U106="","",School!$A16)</f>
        <v>5</v>
      </c>
      <c r="L106" s="2" t="str">
        <f>IF($U106="","",VLOOKUP(K106,'Account Codes'!$E:$F,2,FALSE))</f>
        <v xml:space="preserve">Fund Balance </v>
      </c>
      <c r="M106" s="2">
        <f>IF($U106="","",School!$B16)</f>
        <v>50</v>
      </c>
      <c r="N106" s="2" t="str">
        <f>IF($U106="","",VLOOKUP(CONCATENATE(Upload!$K106,Upload!M106),'Account Codes'!$B:$I,8,FALSE))</f>
        <v>Fund Balance</v>
      </c>
      <c r="O106" s="2">
        <f>IF($U106="","",School!$C16)</f>
        <v>30</v>
      </c>
      <c r="P106" s="2" t="str">
        <f>IF($U106="","",VLOOKUP(CONCATENATE(Upload!$K106,Upload!O106),'Account Codes'!$C:$L,10,FALSE))</f>
        <v>Net Change</v>
      </c>
      <c r="Q106" s="2">
        <f>IF($U106="","",School!$D16)</f>
        <v>30</v>
      </c>
      <c r="R106" s="2" t="str">
        <f>IF($U106="","",VLOOKUP(CONCATENATE(Upload!$K106,Upload!Q106),'Account Codes'!$D:$O,12,FALSE))</f>
        <v>Net Change</v>
      </c>
      <c r="S106" s="2">
        <f>IF($U106="","",School!$E16)</f>
        <v>300</v>
      </c>
      <c r="T106" s="2" t="str">
        <f>IF($U106="","",VLOOKUP(CONCATENATE(Upload!$K106,Upload!S106),'Account Codes'!$A:$S,18,FALSE))</f>
        <v>Net Change in Fund Balance or Net Position</v>
      </c>
      <c r="U106" s="2">
        <f>IF(School!A16="","",School!$G16)</f>
        <v>0</v>
      </c>
      <c r="V106" s="2" t="str">
        <f>IF($U106="","",VLOOKUP(CONCATENATE(Upload!$K106,S106),'Account Codes'!$A:$S,19,FALSE))</f>
        <v>For any of the reporting periods this item is ending operating balance, which would reflect the end results from current period operations.</v>
      </c>
      <c r="W106" s="2" t="str">
        <f>IF($U106="","",VLOOKUP(CONCATENATE(Upload!$K106,S106),'Account Codes'!$A:$T,20,FALSE))</f>
        <v>N/A, no school UCOA code listed</v>
      </c>
    </row>
    <row r="107" spans="1:23" x14ac:dyDescent="0.25">
      <c r="A107" s="2" t="str">
        <f>IF($U107="","",School!$D$1)</f>
        <v/>
      </c>
      <c r="B107" s="2" t="str">
        <f>IF($U107="","",School!$G$1)</f>
        <v/>
      </c>
      <c r="C107" s="2" t="str">
        <f>IF($U107="","",School!$D$3)</f>
        <v/>
      </c>
      <c r="D107" s="2" t="str">
        <f>IF($U107="","",School!$G$3)</f>
        <v/>
      </c>
      <c r="E107" s="2" t="str">
        <f>IF($U107="","",School!$G$2)</f>
        <v/>
      </c>
      <c r="F107" s="2" t="str">
        <f t="shared" si="7"/>
        <v/>
      </c>
      <c r="G107" s="2" t="str">
        <f>IF($U107="","",School!$G$6)</f>
        <v/>
      </c>
      <c r="H107" s="2" t="str">
        <f>IF($U107="","",VLOOKUP(Upload!G107,'Other Codes'!$G$2:$H$10,2,FALSE))</f>
        <v/>
      </c>
      <c r="I107" s="2" t="str">
        <f>IF($U107="","",School!$G$7)</f>
        <v/>
      </c>
      <c r="J107" s="2" t="str">
        <f>IF($U107="","",VLOOKUP(Upload!I107,'Other Codes'!$J$2:$K$8,2,FALSE))</f>
        <v/>
      </c>
      <c r="K107" s="2" t="str">
        <f>IF($U107="","",School!$A17)</f>
        <v/>
      </c>
      <c r="L107" s="2" t="str">
        <f>IF($U107="","",VLOOKUP(K107,'Account Codes'!$E:$F,2,FALSE))</f>
        <v/>
      </c>
      <c r="M107" s="2" t="str">
        <f>IF($U107="","",School!$B17)</f>
        <v/>
      </c>
      <c r="N107" s="2" t="str">
        <f>IF($U107="","",VLOOKUP(CONCATENATE(Upload!$K107,Upload!M107),'Account Codes'!$B:$I,8,FALSE))</f>
        <v/>
      </c>
      <c r="O107" s="2" t="str">
        <f>IF($U107="","",School!$C17)</f>
        <v/>
      </c>
      <c r="P107" s="2" t="str">
        <f>IF($U107="","",VLOOKUP(CONCATENATE(Upload!$K107,Upload!O107),'Account Codes'!$C:$L,10,FALSE))</f>
        <v/>
      </c>
      <c r="Q107" s="2" t="str">
        <f>IF($U107="","",School!$D17)</f>
        <v/>
      </c>
      <c r="R107" s="2" t="str">
        <f>IF($U107="","",VLOOKUP(CONCATENATE(Upload!$K107,Upload!Q107),'Account Codes'!$D:$O,12,FALSE))</f>
        <v/>
      </c>
      <c r="S107" s="2" t="str">
        <f>IF($U107="","",School!$E17)</f>
        <v/>
      </c>
      <c r="T107" s="2" t="str">
        <f>IF($U107="","",VLOOKUP(CONCATENATE(Upload!$K107,Upload!S107),'Account Codes'!$A:$S,18,FALSE))</f>
        <v/>
      </c>
      <c r="U107" s="2" t="str">
        <f>IF(School!A17="","",School!$G17)</f>
        <v/>
      </c>
      <c r="V107" s="2" t="str">
        <f>IF($U107="","",VLOOKUP(CONCATENATE(Upload!$K107,S107),'Account Codes'!$A:$S,19,FALSE))</f>
        <v/>
      </c>
      <c r="W107" s="2" t="str">
        <f>IF($U107="","",VLOOKUP(CONCATENATE(Upload!$K107,S107),'Account Codes'!$A:$T,20,FALSE))</f>
        <v/>
      </c>
    </row>
    <row r="108" spans="1:23" x14ac:dyDescent="0.25">
      <c r="A108" s="2">
        <f>IF($U108="","",School!$D$1)</f>
        <v>10</v>
      </c>
      <c r="B108" s="2" t="str">
        <f>IF($U108="","",School!$G$1)</f>
        <v>Barrington school district</v>
      </c>
      <c r="C108" s="2">
        <f>IF($U108="","",School!$D$3)</f>
        <v>2</v>
      </c>
      <c r="D108" s="2" t="str">
        <f>IF($U108="","",School!$G$3)</f>
        <v>Budget to Actual 1</v>
      </c>
      <c r="E108" s="2">
        <f>IF($U108="","",School!$G$2)</f>
        <v>2023</v>
      </c>
      <c r="F108" s="2" t="str">
        <f t="shared" si="7"/>
        <v>Fiscal Year of Report</v>
      </c>
      <c r="G108" s="2">
        <f>IF($U108="","",School!$G$6)</f>
        <v>8</v>
      </c>
      <c r="H108" s="2" t="str">
        <f>IF($U108="","",VLOOKUP(Upload!G108,'Other Codes'!$G$2:$H$10,2,FALSE))</f>
        <v>Projected</v>
      </c>
      <c r="I108" s="2">
        <f>IF($U108="","",School!$G$7)</f>
        <v>1</v>
      </c>
      <c r="J108" s="2" t="str">
        <f>IF($U108="","",VLOOKUP(Upload!I108,'Other Codes'!$J$2:$K$8,2,FALSE))</f>
        <v>Municipal General Fund</v>
      </c>
      <c r="K108" s="2">
        <f>IF($U108="","",School!$A18)</f>
        <v>5</v>
      </c>
      <c r="L108" s="2" t="str">
        <f>IF($U108="","",VLOOKUP(K108,'Account Codes'!$E:$F,2,FALSE))</f>
        <v xml:space="preserve">Fund Balance </v>
      </c>
      <c r="M108" s="2">
        <f>IF($U108="","",School!$B18)</f>
        <v>50</v>
      </c>
      <c r="N108" s="2" t="str">
        <f>IF($U108="","",VLOOKUP(CONCATENATE(Upload!$K108,Upload!M108),'Account Codes'!$B:$I,8,FALSE))</f>
        <v>Fund Balance</v>
      </c>
      <c r="O108" s="2">
        <f>IF($U108="","",School!$C18)</f>
        <v>20</v>
      </c>
      <c r="P108" s="2" t="str">
        <f>IF($U108="","",VLOOKUP(CONCATENATE(Upload!$K108,Upload!O108),'Account Codes'!$C:$L,10,FALSE))</f>
        <v>Appropriated Fund Balance</v>
      </c>
      <c r="Q108" s="2">
        <f>IF($U108="","",School!$D18)</f>
        <v>20</v>
      </c>
      <c r="R108" s="2" t="str">
        <f>IF($U108="","",VLOOKUP(CONCATENATE(Upload!$K108,Upload!Q108),'Account Codes'!$D:$O,12,FALSE))</f>
        <v>Appropriation from Fund Balance</v>
      </c>
      <c r="S108" s="2">
        <f>IF($U108="","",School!$E18)</f>
        <v>200</v>
      </c>
      <c r="T108" s="2" t="str">
        <f>IF($U108="","",VLOOKUP(CONCATENATE(Upload!$K108,Upload!S108),'Account Codes'!$A:$S,18,FALSE))</f>
        <v>Appropriation from Fund Balance</v>
      </c>
      <c r="U108" s="2">
        <f>IF(School!A18="","",School!$G18)</f>
        <v>0</v>
      </c>
      <c r="V108" s="2" t="str">
        <f>IF($U108="","",VLOOKUP(CONCATENATE(Upload!$K108,S108),'Account Codes'!$A:$S,19,FALSE))</f>
        <v>Budgeted Appropriation from Fund Balance to be used in current fiscal year</v>
      </c>
      <c r="W108" s="2" t="str">
        <f>IF($U108="","",VLOOKUP(CONCATENATE(Upload!$K108,S108),'Account Codes'!$A:$T,20,FALSE))</f>
        <v>(Budget Only 41250, 43250, 44250 )</v>
      </c>
    </row>
    <row r="109" spans="1:23" x14ac:dyDescent="0.25">
      <c r="A109" s="2">
        <f>IF($U109="","",School!$D$1)</f>
        <v>10</v>
      </c>
      <c r="B109" s="2" t="str">
        <f>IF($U109="","",School!$G$1)</f>
        <v>Barrington school district</v>
      </c>
      <c r="C109" s="2">
        <f>IF($U109="","",School!$D$3)</f>
        <v>2</v>
      </c>
      <c r="D109" s="2" t="str">
        <f>IF($U109="","",School!$G$3)</f>
        <v>Budget to Actual 1</v>
      </c>
      <c r="E109" s="2">
        <f>IF($U109="","",School!$G$2)</f>
        <v>2023</v>
      </c>
      <c r="F109" s="2" t="str">
        <f t="shared" si="7"/>
        <v>Fiscal Year of Report</v>
      </c>
      <c r="G109" s="2">
        <f>IF($U109="","",School!$G$6)</f>
        <v>8</v>
      </c>
      <c r="H109" s="2" t="str">
        <f>IF($U109="","",VLOOKUP(Upload!G109,'Other Codes'!$G$2:$H$10,2,FALSE))</f>
        <v>Projected</v>
      </c>
      <c r="I109" s="2">
        <f>IF($U109="","",School!$G$7)</f>
        <v>1</v>
      </c>
      <c r="J109" s="2" t="str">
        <f>IF($U109="","",VLOOKUP(Upload!I109,'Other Codes'!$J$2:$K$8,2,FALSE))</f>
        <v>Municipal General Fund</v>
      </c>
      <c r="K109" s="2">
        <f>IF($U109="","",School!$A19)</f>
        <v>5</v>
      </c>
      <c r="L109" s="2" t="str">
        <f>IF($U109="","",VLOOKUP(K109,'Account Codes'!$E:$F,2,FALSE))</f>
        <v xml:space="preserve">Fund Balance </v>
      </c>
      <c r="M109" s="2">
        <f>IF($U109="","",School!$B19)</f>
        <v>50</v>
      </c>
      <c r="N109" s="2" t="str">
        <f>IF($U109="","",VLOOKUP(CONCATENATE(Upload!$K109,Upload!M109),'Account Codes'!$B:$I,8,FALSE))</f>
        <v>Fund Balance</v>
      </c>
      <c r="O109" s="2">
        <f>IF($U109="","",School!$C19)</f>
        <v>20</v>
      </c>
      <c r="P109" s="2" t="str">
        <f>IF($U109="","",VLOOKUP(CONCATENATE(Upload!$K109,Upload!O109),'Account Codes'!$C:$L,10,FALSE))</f>
        <v>Appropriated Fund Balance</v>
      </c>
      <c r="Q109" s="2">
        <f>IF($U109="","",School!$D19)</f>
        <v>25</v>
      </c>
      <c r="R109" s="2" t="str">
        <f>IF($U109="","",VLOOKUP(CONCATENATE(Upload!$K109,Upload!Q109),'Account Codes'!$D:$O,12,FALSE))</f>
        <v>Appropriation to Fund Balance</v>
      </c>
      <c r="S109" s="2">
        <f>IF($U109="","",School!$E19)</f>
        <v>250</v>
      </c>
      <c r="T109" s="2" t="str">
        <f>IF($U109="","",VLOOKUP(CONCATENATE(Upload!$K109,Upload!S109),'Account Codes'!$A:$S,18,FALSE))</f>
        <v>Appropriation to Fund Balance</v>
      </c>
      <c r="U109" s="2">
        <f>IF(School!A19="","",School!$G19)</f>
        <v>0</v>
      </c>
      <c r="V109" s="2" t="str">
        <f>IF($U109="","",VLOOKUP(CONCATENATE(Upload!$K109,S109),'Account Codes'!$A:$S,19,FALSE))</f>
        <v>Budgeted Appropriation to Fund Balance to be reserved for future use in current fiscal year</v>
      </c>
      <c r="W109" s="2" t="str">
        <f>IF($U109="","",VLOOKUP(CONCATENATE(Upload!$K109,S109),'Account Codes'!$A:$T,20,FALSE))</f>
        <v>(Budget Only, N/A, no school UCOA code listed)</v>
      </c>
    </row>
    <row r="110" spans="1:23" x14ac:dyDescent="0.25">
      <c r="A110" s="2" t="str">
        <f>IF($U110="","",School!$D$1)</f>
        <v/>
      </c>
      <c r="B110" s="2" t="str">
        <f>IF($U110="","",School!$G$1)</f>
        <v/>
      </c>
      <c r="C110" s="2" t="str">
        <f>IF($U110="","",School!$D$3)</f>
        <v/>
      </c>
      <c r="D110" s="2" t="str">
        <f>IF($U110="","",School!$G$3)</f>
        <v/>
      </c>
      <c r="E110" s="2" t="str">
        <f>IF($U110="","",School!$G$2)</f>
        <v/>
      </c>
      <c r="F110" s="2" t="str">
        <f t="shared" si="7"/>
        <v/>
      </c>
      <c r="G110" s="2" t="str">
        <f>IF($U110="","",School!$G$6)</f>
        <v/>
      </c>
      <c r="H110" s="2" t="str">
        <f>IF($U110="","",VLOOKUP(Upload!G110,'Other Codes'!$G$2:$H$10,2,FALSE))</f>
        <v/>
      </c>
      <c r="I110" s="2" t="str">
        <f>IF($U110="","",School!$G$7)</f>
        <v/>
      </c>
      <c r="J110" s="2" t="str">
        <f>IF($U110="","",VLOOKUP(Upload!I110,'Other Codes'!$J$2:$K$8,2,FALSE))</f>
        <v/>
      </c>
      <c r="K110" s="2" t="str">
        <f>IF($U110="","",School!$A20)</f>
        <v/>
      </c>
      <c r="L110" s="2" t="str">
        <f>IF($U110="","",VLOOKUP(K110,'Account Codes'!$E:$F,2,FALSE))</f>
        <v/>
      </c>
      <c r="M110" s="2" t="str">
        <f>IF($U110="","",School!$B20)</f>
        <v/>
      </c>
      <c r="N110" s="2" t="str">
        <f>IF($U110="","",VLOOKUP(CONCATENATE(Upload!$K110,Upload!M110),'Account Codes'!$B:$I,8,FALSE))</f>
        <v/>
      </c>
      <c r="O110" s="2" t="str">
        <f>IF($U110="","",School!$C20)</f>
        <v/>
      </c>
      <c r="P110" s="2" t="str">
        <f>IF($U110="","",VLOOKUP(CONCATENATE(Upload!$K110,Upload!O110),'Account Codes'!$C:$L,10,FALSE))</f>
        <v/>
      </c>
      <c r="Q110" s="2" t="str">
        <f>IF($U110="","",School!$D20)</f>
        <v/>
      </c>
      <c r="R110" s="2" t="str">
        <f>IF($U110="","",VLOOKUP(CONCATENATE(Upload!$K110,Upload!Q110),'Account Codes'!$D:$O,12,FALSE))</f>
        <v/>
      </c>
      <c r="S110" s="2" t="str">
        <f>IF($U110="","",School!$E20)</f>
        <v/>
      </c>
      <c r="T110" s="2" t="str">
        <f>IF($U110="","",VLOOKUP(CONCATENATE(Upload!$K110,Upload!S110),'Account Codes'!$A:$S,18,FALSE))</f>
        <v/>
      </c>
      <c r="U110" s="2" t="str">
        <f>IF(School!A20="","",School!$G20)</f>
        <v/>
      </c>
      <c r="V110" s="2" t="str">
        <f>IF($U110="","",VLOOKUP(CONCATENATE(Upload!$K110,S110),'Account Codes'!$A:$S,19,FALSE))</f>
        <v/>
      </c>
      <c r="W110" s="2" t="str">
        <f>IF($U110="","",VLOOKUP(CONCATENATE(Upload!$K110,S110),'Account Codes'!$A:$T,20,FALSE))</f>
        <v/>
      </c>
    </row>
    <row r="111" spans="1:23" x14ac:dyDescent="0.25">
      <c r="A111" s="2">
        <f>IF($U111="","",School!$D$1)</f>
        <v>10</v>
      </c>
      <c r="B111" s="2" t="str">
        <f>IF($U111="","",School!$G$1)</f>
        <v>Barrington school district</v>
      </c>
      <c r="C111" s="2">
        <f>IF($U111="","",School!$D$3)</f>
        <v>2</v>
      </c>
      <c r="D111" s="2" t="str">
        <f>IF($U111="","",School!$G$3)</f>
        <v>Budget to Actual 1</v>
      </c>
      <c r="E111" s="2">
        <f>IF($U111="","",School!$G$2)</f>
        <v>2023</v>
      </c>
      <c r="F111" s="2" t="str">
        <f t="shared" si="7"/>
        <v>Fiscal Year of Report</v>
      </c>
      <c r="G111" s="2">
        <f>IF($U111="","",School!$G$6)</f>
        <v>8</v>
      </c>
      <c r="H111" s="2" t="str">
        <f>IF($U111="","",VLOOKUP(Upload!G111,'Other Codes'!$G$2:$H$10,2,FALSE))</f>
        <v>Projected</v>
      </c>
      <c r="I111" s="2">
        <f>IF($U111="","",School!$G$7)</f>
        <v>1</v>
      </c>
      <c r="J111" s="2" t="str">
        <f>IF($U111="","",VLOOKUP(Upload!I111,'Other Codes'!$J$2:$K$8,2,FALSE))</f>
        <v>Municipal General Fund</v>
      </c>
      <c r="K111" s="2">
        <f>IF($U111="","",School!$A21)</f>
        <v>5</v>
      </c>
      <c r="L111" s="2" t="str">
        <f>IF($U111="","",VLOOKUP(K111,'Account Codes'!$E:$F,2,FALSE))</f>
        <v xml:space="preserve">Fund Balance </v>
      </c>
      <c r="M111" s="2">
        <f>IF($U111="","",School!$B21)</f>
        <v>50</v>
      </c>
      <c r="N111" s="2" t="str">
        <f>IF($U111="","",VLOOKUP(CONCATENATE(Upload!$K111,Upload!M111),'Account Codes'!$B:$I,8,FALSE))</f>
        <v>Fund Balance</v>
      </c>
      <c r="O111" s="2">
        <f>IF($U111="","",School!$C21)</f>
        <v>30</v>
      </c>
      <c r="P111" s="2" t="str">
        <f>IF($U111="","",VLOOKUP(CONCATENATE(Upload!$K111,Upload!O111),'Account Codes'!$C:$L,10,FALSE))</f>
        <v>Net Change</v>
      </c>
      <c r="Q111" s="2">
        <f>IF($U111="","",School!$D21)</f>
        <v>30</v>
      </c>
      <c r="R111" s="2" t="str">
        <f>IF($U111="","",VLOOKUP(CONCATENATE(Upload!$K111,Upload!Q111),'Account Codes'!$D:$O,12,FALSE))</f>
        <v>Net Change</v>
      </c>
      <c r="S111" s="2">
        <f>IF($U111="","",School!$E21)</f>
        <v>310</v>
      </c>
      <c r="T111" s="2" t="str">
        <f>IF($U111="","",VLOOKUP(CONCATENATE(Upload!$K111,Upload!S111),'Account Codes'!$A:$S,18,FALSE))</f>
        <v>Unresolved Budget Deficit</v>
      </c>
      <c r="U111" s="2">
        <f>IF(School!A21="","",School!$G21)</f>
        <v>0</v>
      </c>
      <c r="V111" s="2" t="str">
        <f>IF($U111="","",VLOOKUP(CONCATENATE(Upload!$K111,S111),'Account Codes'!$A:$S,19,FALSE))</f>
        <v>Net change in fund balance or net position that is not offset by an equal or greater amount of appropriation of fund balance</v>
      </c>
      <c r="W111" s="2" t="str">
        <f>IF($U111="","",VLOOKUP(CONCATENATE(Upload!$K111,S111),'Account Codes'!$A:$T,20,FALSE))</f>
        <v/>
      </c>
    </row>
    <row r="112" spans="1:23" x14ac:dyDescent="0.25">
      <c r="A112" s="2" t="str">
        <f>IF($U112="","",School!$D$1)</f>
        <v/>
      </c>
      <c r="B112" s="2" t="str">
        <f>IF($U112="","",School!$G$1)</f>
        <v/>
      </c>
      <c r="C112" s="2" t="str">
        <f>IF($U112="","",School!$D$3)</f>
        <v/>
      </c>
      <c r="D112" s="2" t="str">
        <f>IF($U112="","",School!$G$3)</f>
        <v/>
      </c>
      <c r="E112" s="2" t="str">
        <f>IF($U112="","",School!$G$2)</f>
        <v/>
      </c>
      <c r="F112" s="2" t="str">
        <f t="shared" si="7"/>
        <v/>
      </c>
      <c r="G112" s="2" t="str">
        <f>IF($U112="","",School!$G$6)</f>
        <v/>
      </c>
      <c r="H112" s="2" t="str">
        <f>IF($U112="","",VLOOKUP(Upload!G112,'Other Codes'!$G$2:$H$10,2,FALSE))</f>
        <v/>
      </c>
      <c r="I112" s="2" t="str">
        <f>IF($U112="","",School!$G$7)</f>
        <v/>
      </c>
      <c r="J112" s="2" t="str">
        <f>IF($U112="","",VLOOKUP(Upload!I112,'Other Codes'!$J$2:$K$8,2,FALSE))</f>
        <v/>
      </c>
      <c r="K112" s="2" t="str">
        <f>IF($U112="","",School!$A22)</f>
        <v/>
      </c>
      <c r="L112" s="2" t="str">
        <f>IF($U112="","",VLOOKUP(K112,'Account Codes'!$E:$F,2,FALSE))</f>
        <v/>
      </c>
      <c r="M112" s="2" t="str">
        <f>IF($U112="","",School!$B22)</f>
        <v/>
      </c>
      <c r="N112" s="2" t="str">
        <f>IF($U112="","",VLOOKUP(CONCATENATE(Upload!$K112,Upload!M112),'Account Codes'!$B:$I,8,FALSE))</f>
        <v/>
      </c>
      <c r="O112" s="2" t="str">
        <f>IF($U112="","",School!$C22)</f>
        <v/>
      </c>
      <c r="P112" s="2" t="str">
        <f>IF($U112="","",VLOOKUP(CONCATENATE(Upload!$K112,Upload!O112),'Account Codes'!$C:$L,10,FALSE))</f>
        <v/>
      </c>
      <c r="Q112" s="2" t="str">
        <f>IF($U112="","",School!$D22)</f>
        <v/>
      </c>
      <c r="R112" s="2" t="str">
        <f>IF($U112="","",VLOOKUP(CONCATENATE(Upload!$K112,Upload!Q112),'Account Codes'!$D:$O,12,FALSE))</f>
        <v/>
      </c>
      <c r="S112" s="2" t="str">
        <f>IF($U112="","",School!$E22)</f>
        <v/>
      </c>
      <c r="T112" s="2" t="str">
        <f>IF($U112="","",VLOOKUP(CONCATENATE(Upload!$K112,Upload!S112),'Account Codes'!$A:$S,18,FALSE))</f>
        <v/>
      </c>
      <c r="U112" s="2" t="str">
        <f>IF(School!A22="","",School!$G22)</f>
        <v/>
      </c>
      <c r="V112" s="2" t="str">
        <f>IF($U112="","",VLOOKUP(CONCATENATE(Upload!$K112,S112),'Account Codes'!$A:$S,19,FALSE))</f>
        <v/>
      </c>
      <c r="W112" s="2" t="str">
        <f>IF($U112="","",VLOOKUP(CONCATENATE(Upload!$K112,S112),'Account Codes'!$A:$T,20,FALSE))</f>
        <v/>
      </c>
    </row>
    <row r="113" spans="1:23" x14ac:dyDescent="0.25">
      <c r="A113" s="2" t="str">
        <f>IF($U113="","",School!$D$1)</f>
        <v/>
      </c>
      <c r="B113" s="2" t="str">
        <f>IF($U113="","",School!$G$1)</f>
        <v/>
      </c>
      <c r="C113" s="2" t="str">
        <f>IF($U113="","",School!$D$3)</f>
        <v/>
      </c>
      <c r="D113" s="2" t="str">
        <f>IF($U113="","",School!$G$3)</f>
        <v/>
      </c>
      <c r="E113" s="2" t="str">
        <f>IF($U113="","",School!$G$2)</f>
        <v/>
      </c>
      <c r="F113" s="2" t="str">
        <f t="shared" si="7"/>
        <v/>
      </c>
      <c r="G113" s="2" t="str">
        <f>IF($U113="","",School!$G$6)</f>
        <v/>
      </c>
      <c r="H113" s="2" t="str">
        <f>IF($U113="","",VLOOKUP(Upload!G113,'Other Codes'!$G$2:$H$10,2,FALSE))</f>
        <v/>
      </c>
      <c r="I113" s="2" t="str">
        <f>IF($U113="","",School!$G$7)</f>
        <v/>
      </c>
      <c r="J113" s="2" t="str">
        <f>IF($U113="","",VLOOKUP(Upload!I113,'Other Codes'!$J$2:$K$8,2,FALSE))</f>
        <v/>
      </c>
      <c r="K113" s="2" t="str">
        <f>IF($U113="","",School!$A23)</f>
        <v/>
      </c>
      <c r="L113" s="2" t="str">
        <f>IF($U113="","",VLOOKUP(K113,'Account Codes'!$E:$F,2,FALSE))</f>
        <v/>
      </c>
      <c r="M113" s="2" t="str">
        <f>IF($U113="","",School!$B23)</f>
        <v/>
      </c>
      <c r="N113" s="2" t="str">
        <f>IF($U113="","",VLOOKUP(CONCATENATE(Upload!$K113,Upload!M113),'Account Codes'!$B:$I,8,FALSE))</f>
        <v/>
      </c>
      <c r="O113" s="2" t="str">
        <f>IF($U113="","",School!$C23)</f>
        <v/>
      </c>
      <c r="P113" s="2" t="str">
        <f>IF($U113="","",VLOOKUP(CONCATENATE(Upload!$K113,Upload!O113),'Account Codes'!$C:$L,10,FALSE))</f>
        <v/>
      </c>
      <c r="Q113" s="2" t="str">
        <f>IF($U113="","",School!$D23)</f>
        <v/>
      </c>
      <c r="R113" s="2" t="str">
        <f>IF($U113="","",VLOOKUP(CONCATENATE(Upload!$K113,Upload!Q113),'Account Codes'!$D:$O,12,FALSE))</f>
        <v/>
      </c>
      <c r="S113" s="2" t="str">
        <f>IF($U113="","",School!$E23)</f>
        <v/>
      </c>
      <c r="T113" s="2" t="str">
        <f>IF($U113="","",VLOOKUP(CONCATENATE(Upload!$K113,Upload!S113),'Account Codes'!$A:$S,18,FALSE))</f>
        <v/>
      </c>
      <c r="U113" s="2" t="str">
        <f>IF(School!A23="","",School!$G23)</f>
        <v/>
      </c>
      <c r="V113" s="2" t="str">
        <f>IF($U113="","",VLOOKUP(CONCATENATE(Upload!$K113,S113),'Account Codes'!$A:$S,19,FALSE))</f>
        <v/>
      </c>
      <c r="W113" s="2" t="str">
        <f>IF($U113="","",VLOOKUP(CONCATENATE(Upload!$K113,S113),'Account Codes'!$A:$T,20,FALSE))</f>
        <v/>
      </c>
    </row>
    <row r="114" spans="1:23" x14ac:dyDescent="0.25">
      <c r="A114" s="6">
        <f>IF($U114="","",School!$D$1)</f>
        <v>10</v>
      </c>
      <c r="B114" s="6" t="str">
        <f>IF($U114="","",School!$G$1)</f>
        <v>Barrington school district</v>
      </c>
      <c r="C114" s="6">
        <f>IF($U114="","",School!$D$3)</f>
        <v>2</v>
      </c>
      <c r="D114" s="6" t="str">
        <f>IF($U114="","",School!$G$3)</f>
        <v>Budget to Actual 1</v>
      </c>
      <c r="E114" s="6">
        <f>IF($U114="","",School!$G$2)</f>
        <v>2023</v>
      </c>
      <c r="F114" s="6" t="str">
        <f>IF($U114="","","Fiscal Year of Report")</f>
        <v>Fiscal Year of Report</v>
      </c>
      <c r="G114" s="6">
        <f>IF($U114="","",School!$G$6)</f>
        <v>8</v>
      </c>
      <c r="H114" s="6" t="str">
        <f>IF($U114="","",VLOOKUP(Upload!G114,'Other Codes'!$G$2:$H$10,2,FALSE))</f>
        <v>Projected</v>
      </c>
      <c r="I114" s="6">
        <f>IF($U114="","",School!$H$7)</f>
        <v>2</v>
      </c>
      <c r="J114" s="6" t="str">
        <f>IF($U114="","",VLOOKUP(Upload!I114,'Other Codes'!$J$2:$K$8,2,FALSE))</f>
        <v>Other GASB54 Funds,Allocations, and Adjs.</v>
      </c>
      <c r="K114" s="6">
        <f>IF($U114="","",School!$A10)</f>
        <v>1</v>
      </c>
      <c r="L114" s="6" t="str">
        <f>IF($U114="","",VLOOKUP(K114,'Account Codes'!$E:$F,2,FALSE))</f>
        <v>Revenue</v>
      </c>
      <c r="M114" s="6">
        <f>IF($U114="","",School!$B10)</f>
        <v>99</v>
      </c>
      <c r="N114" s="6" t="str">
        <f>IF($U114="","",VLOOKUP(CONCATENATE(Upload!$K114,Upload!M114),'Account Codes'!$B:$I,8,FALSE))</f>
        <v>Total Revenue</v>
      </c>
      <c r="O114" s="6">
        <f>IF($U114="","",School!$C10)</f>
        <v>99</v>
      </c>
      <c r="P114" s="6" t="str">
        <f>IF($U114="","",VLOOKUP(CONCATENATE(Upload!$K114,Upload!O114),'Account Codes'!$C:$L,10,FALSE))</f>
        <v>Total Revenue</v>
      </c>
      <c r="Q114" s="6">
        <f>IF($U114="","",School!$D10)</f>
        <v>99</v>
      </c>
      <c r="R114" s="6" t="str">
        <f>IF($U114="","",VLOOKUP(CONCATENATE(Upload!$K114,Upload!Q114),'Account Codes'!$D:$O,12,FALSE))</f>
        <v>Total Revenue</v>
      </c>
      <c r="S114" s="6">
        <f>IF($U114="","",School!$E10)</f>
        <v>999</v>
      </c>
      <c r="T114" s="6" t="str">
        <f>IF($U114="","",VLOOKUP(CONCATENATE(Upload!$K114,Upload!S114),'Account Codes'!$A:$S,18,FALSE))</f>
        <v>Total Revenue</v>
      </c>
      <c r="U114" s="6">
        <f>IF(School!A10="","",School!$H10)</f>
        <v>0</v>
      </c>
      <c r="V114" s="6" t="str">
        <f>IF($U114="","",VLOOKUP(CONCATENATE(Upload!$K114,S114),'Account Codes'!$A:$S,19,FALSE))</f>
        <v xml:space="preserve">This item is used for the subtotal of revenue in each class breakout and the total revenue. </v>
      </c>
      <c r="W114" s="6" t="str">
        <f>IF($U114="","",VLOOKUP(CONCATENATE(Upload!$K114,S114),'Account Codes'!$A:$T,20,FALSE))</f>
        <v>N/A, no school UCOA code listed</v>
      </c>
    </row>
    <row r="115" spans="1:23" x14ac:dyDescent="0.25">
      <c r="A115" s="6">
        <f>IF($U115="","",School!$D$1)</f>
        <v>10</v>
      </c>
      <c r="B115" s="6" t="str">
        <f>IF($U115="","",School!$G$1)</f>
        <v>Barrington school district</v>
      </c>
      <c r="C115" s="6">
        <f>IF($U115="","",School!$D$3)</f>
        <v>2</v>
      </c>
      <c r="D115" s="6" t="str">
        <f>IF($U115="","",School!$G$3)</f>
        <v>Budget to Actual 1</v>
      </c>
      <c r="E115" s="6">
        <f>IF($U115="","",School!$G$2)</f>
        <v>2023</v>
      </c>
      <c r="F115" s="6" t="str">
        <f t="shared" ref="F115:F127" si="8">IF($U115="","","Fiscal Year of Report")</f>
        <v>Fiscal Year of Report</v>
      </c>
      <c r="G115" s="6">
        <f>IF($U115="","",School!$G$6)</f>
        <v>8</v>
      </c>
      <c r="H115" s="6" t="str">
        <f>IF($U115="","",VLOOKUP(Upload!G115,'Other Codes'!$G$2:$H$10,2,FALSE))</f>
        <v>Projected</v>
      </c>
      <c r="I115" s="6">
        <f>IF($U115="","",School!$H$7)</f>
        <v>2</v>
      </c>
      <c r="J115" s="6" t="str">
        <f>IF($U115="","",VLOOKUP(Upload!I115,'Other Codes'!$J$2:$K$8,2,FALSE))</f>
        <v>Other GASB54 Funds,Allocations, and Adjs.</v>
      </c>
      <c r="K115" s="6">
        <f>IF($U115="","",School!$A11)</f>
        <v>7</v>
      </c>
      <c r="L115" s="6" t="str">
        <f>IF($U115="","",VLOOKUP(K115,'Account Codes'!$E:$F,2,FALSE))</f>
        <v xml:space="preserve">Financing Sources </v>
      </c>
      <c r="M115" s="6">
        <f>IF($U115="","",School!$B11)</f>
        <v>99</v>
      </c>
      <c r="N115" s="6" t="str">
        <f>IF($U115="","",VLOOKUP(CONCATENATE(Upload!$K115,Upload!M115),'Account Codes'!$B:$I,8,FALSE))</f>
        <v>Financing Sources: Total</v>
      </c>
      <c r="O115" s="6">
        <f>IF($U115="","",School!$C11)</f>
        <v>99</v>
      </c>
      <c r="P115" s="6" t="str">
        <f>IF($U115="","",VLOOKUP(CONCATENATE(Upload!$K115,Upload!O115),'Account Codes'!$C:$L,10,FALSE))</f>
        <v>Financing Sources: Total</v>
      </c>
      <c r="Q115" s="6">
        <f>IF($U115="","",School!$D11)</f>
        <v>99</v>
      </c>
      <c r="R115" s="6" t="str">
        <f>IF($U115="","",VLOOKUP(CONCATENATE(Upload!$K115,Upload!Q115),'Account Codes'!$D:$O,12,FALSE))</f>
        <v>Financing Sources: Total</v>
      </c>
      <c r="S115" s="6">
        <f>IF($U115="","",School!$E11)</f>
        <v>999</v>
      </c>
      <c r="T115" s="6" t="str">
        <f>IF($U115="","",VLOOKUP(CONCATENATE(Upload!$K115,Upload!S115),'Account Codes'!$A:$S,18,FALSE))</f>
        <v>Financing Sources: Total</v>
      </c>
      <c r="U115" s="6">
        <f>IF(School!A11="","",School!$H11)</f>
        <v>0</v>
      </c>
      <c r="V115" s="6" t="str">
        <f>IF($U115="","",VLOOKUP(CONCATENATE(Upload!$K115,S115),'Account Codes'!$A:$S,19,FALSE))</f>
        <v>Total of all financing sources</v>
      </c>
      <c r="W115" s="6" t="str">
        <f>IF($U115="","",VLOOKUP(CONCATENATE(Upload!$K115,S115),'Account Codes'!$A:$T,20,FALSE))</f>
        <v/>
      </c>
    </row>
    <row r="116" spans="1:23" x14ac:dyDescent="0.25">
      <c r="A116" s="6" t="str">
        <f>IF($U116="","",School!$D$1)</f>
        <v/>
      </c>
      <c r="B116" s="6" t="str">
        <f>IF($U116="","",School!$G$1)</f>
        <v/>
      </c>
      <c r="C116" s="6" t="str">
        <f>IF($U116="","",School!$D$3)</f>
        <v/>
      </c>
      <c r="D116" s="6" t="str">
        <f>IF($U116="","",School!$G$3)</f>
        <v/>
      </c>
      <c r="E116" s="6" t="str">
        <f>IF($U116="","",School!$G$2)</f>
        <v/>
      </c>
      <c r="F116" s="6" t="str">
        <f t="shared" si="8"/>
        <v/>
      </c>
      <c r="G116" s="6" t="str">
        <f>IF($U116="","",School!$G$6)</f>
        <v/>
      </c>
      <c r="H116" s="6" t="str">
        <f>IF($U116="","",VLOOKUP(Upload!G116,'Other Codes'!$G$2:$H$10,2,FALSE))</f>
        <v/>
      </c>
      <c r="I116" s="6" t="str">
        <f>IF($U116="","",School!$H$7)</f>
        <v/>
      </c>
      <c r="J116" s="6" t="str">
        <f>IF($U116="","",VLOOKUP(Upload!I116,'Other Codes'!$J$2:$K$8,2,FALSE))</f>
        <v/>
      </c>
      <c r="K116" s="6" t="str">
        <f>IF($U116="","",School!$A12)</f>
        <v/>
      </c>
      <c r="L116" s="6" t="str">
        <f>IF($U116="","",VLOOKUP(K116,'Account Codes'!$E:$F,2,FALSE))</f>
        <v/>
      </c>
      <c r="M116" s="6" t="str">
        <f>IF($U116="","",School!$B12)</f>
        <v/>
      </c>
      <c r="N116" s="6" t="str">
        <f>IF($U116="","",VLOOKUP(CONCATENATE(Upload!$K116,Upload!M116),'Account Codes'!$B:$I,8,FALSE))</f>
        <v/>
      </c>
      <c r="O116" s="6" t="str">
        <f>IF($U116="","",School!$C12)</f>
        <v/>
      </c>
      <c r="P116" s="6" t="str">
        <f>IF($U116="","",VLOOKUP(CONCATENATE(Upload!$K116,Upload!O116),'Account Codes'!$C:$L,10,FALSE))</f>
        <v/>
      </c>
      <c r="Q116" s="6" t="str">
        <f>IF($U116="","",School!$D12)</f>
        <v/>
      </c>
      <c r="R116" s="6" t="str">
        <f>IF($U116="","",VLOOKUP(CONCATENATE(Upload!$K116,Upload!Q116),'Account Codes'!$D:$O,12,FALSE))</f>
        <v/>
      </c>
      <c r="S116" s="6" t="str">
        <f>IF($U116="","",School!$E12)</f>
        <v/>
      </c>
      <c r="T116" s="6" t="str">
        <f>IF($U116="","",VLOOKUP(CONCATENATE(Upload!$K116,Upload!S116),'Account Codes'!$A:$S,18,FALSE))</f>
        <v/>
      </c>
      <c r="U116" s="6" t="str">
        <f>IF(School!A12="","",School!$H12)</f>
        <v/>
      </c>
      <c r="V116" s="6" t="str">
        <f>IF($U116="","",VLOOKUP(CONCATENATE(Upload!$K116,S116),'Account Codes'!$A:$S,19,FALSE))</f>
        <v/>
      </c>
      <c r="W116" s="6" t="str">
        <f>IF($U116="","",VLOOKUP(CONCATENATE(Upload!$K116,S116),'Account Codes'!$A:$T,20,FALSE))</f>
        <v/>
      </c>
    </row>
    <row r="117" spans="1:23" x14ac:dyDescent="0.25">
      <c r="A117" s="6">
        <f>IF($U117="","",School!$D$1)</f>
        <v>10</v>
      </c>
      <c r="B117" s="6" t="str">
        <f>IF($U117="","",School!$G$1)</f>
        <v>Barrington school district</v>
      </c>
      <c r="C117" s="6">
        <f>IF($U117="","",School!$D$3)</f>
        <v>2</v>
      </c>
      <c r="D117" s="6" t="str">
        <f>IF($U117="","",School!$G$3)</f>
        <v>Budget to Actual 1</v>
      </c>
      <c r="E117" s="6">
        <f>IF($U117="","",School!$G$2)</f>
        <v>2023</v>
      </c>
      <c r="F117" s="6" t="str">
        <f t="shared" si="8"/>
        <v>Fiscal Year of Report</v>
      </c>
      <c r="G117" s="6">
        <f>IF($U117="","",School!$G$6)</f>
        <v>8</v>
      </c>
      <c r="H117" s="6" t="str">
        <f>IF($U117="","",VLOOKUP(Upload!G117,'Other Codes'!$G$2:$H$10,2,FALSE))</f>
        <v>Projected</v>
      </c>
      <c r="I117" s="6">
        <f>IF($U117="","",School!$H$7)</f>
        <v>2</v>
      </c>
      <c r="J117" s="6" t="str">
        <f>IF($U117="","",VLOOKUP(Upload!I117,'Other Codes'!$J$2:$K$8,2,FALSE))</f>
        <v>Other GASB54 Funds,Allocations, and Adjs.</v>
      </c>
      <c r="K117" s="6">
        <f>IF($U117="","",School!$A13)</f>
        <v>2</v>
      </c>
      <c r="L117" s="6" t="str">
        <f>IF($U117="","",VLOOKUP(K117,'Account Codes'!$E:$F,2,FALSE))</f>
        <v>Expenditures</v>
      </c>
      <c r="M117" s="6">
        <f>IF($U117="","",School!$B13)</f>
        <v>99</v>
      </c>
      <c r="N117" s="6" t="str">
        <f>IF($U117="","",VLOOKUP(CONCATENATE(Upload!$K117,Upload!M117),'Account Codes'!$B:$I,8,FALSE))</f>
        <v>Total Expenditures</v>
      </c>
      <c r="O117" s="6">
        <f>IF($U117="","",School!$C13)</f>
        <v>99</v>
      </c>
      <c r="P117" s="6" t="str">
        <f>IF($U117="","",VLOOKUP(CONCATENATE(Upload!$K117,Upload!O117),'Account Codes'!$C:$L,10,FALSE))</f>
        <v>Total Expenditures</v>
      </c>
      <c r="Q117" s="6">
        <f>IF($U117="","",School!$D13)</f>
        <v>99</v>
      </c>
      <c r="R117" s="6" t="str">
        <f>IF($U117="","",VLOOKUP(CONCATENATE(Upload!$K117,Upload!Q117),'Account Codes'!$D:$O,12,FALSE))</f>
        <v>Total Expenditures</v>
      </c>
      <c r="S117" s="6">
        <f>IF($U117="","",School!$E13)</f>
        <v>999</v>
      </c>
      <c r="T117" s="6" t="str">
        <f>IF($U117="","",VLOOKUP(CONCATENATE(Upload!$K117,Upload!S117),'Account Codes'!$A:$S,18,FALSE))</f>
        <v>Total Expenditures</v>
      </c>
      <c r="U117" s="6">
        <f>IF(School!A13="","",School!$H13)</f>
        <v>0</v>
      </c>
      <c r="V117" s="6" t="str">
        <f>IF($U117="","",VLOOKUP(CONCATENATE(Upload!$K117,S117),'Account Codes'!$A:$S,19,FALSE))</f>
        <v xml:space="preserve">This item is used for the subtotal of expenditures in each department and the total expenditures. </v>
      </c>
      <c r="W117" s="6" t="str">
        <f>IF($U117="","",VLOOKUP(CONCATENATE(Upload!$K117,S117),'Account Codes'!$A:$T,20,FALSE))</f>
        <v>N/A, no school UCOA code listed</v>
      </c>
    </row>
    <row r="118" spans="1:23" x14ac:dyDescent="0.25">
      <c r="A118" s="6">
        <f>IF($U118="","",School!$D$1)</f>
        <v>10</v>
      </c>
      <c r="B118" s="6" t="str">
        <f>IF($U118="","",School!$G$1)</f>
        <v>Barrington school district</v>
      </c>
      <c r="C118" s="6">
        <f>IF($U118="","",School!$D$3)</f>
        <v>2</v>
      </c>
      <c r="D118" s="6" t="str">
        <f>IF($U118="","",School!$G$3)</f>
        <v>Budget to Actual 1</v>
      </c>
      <c r="E118" s="6">
        <f>IF($U118="","",School!$G$2)</f>
        <v>2023</v>
      </c>
      <c r="F118" s="6" t="str">
        <f t="shared" si="8"/>
        <v>Fiscal Year of Report</v>
      </c>
      <c r="G118" s="6">
        <f>IF($U118="","",School!$G$6)</f>
        <v>8</v>
      </c>
      <c r="H118" s="6" t="str">
        <f>IF($U118="","",VLOOKUP(Upload!G118,'Other Codes'!$G$2:$H$10,2,FALSE))</f>
        <v>Projected</v>
      </c>
      <c r="I118" s="6">
        <f>IF($U118="","",School!$H$7)</f>
        <v>2</v>
      </c>
      <c r="J118" s="6" t="str">
        <f>IF($U118="","",VLOOKUP(Upload!I118,'Other Codes'!$J$2:$K$8,2,FALSE))</f>
        <v>Other GASB54 Funds,Allocations, and Adjs.</v>
      </c>
      <c r="K118" s="6">
        <f>IF($U118="","",School!$A14)</f>
        <v>8</v>
      </c>
      <c r="L118" s="6" t="str">
        <f>IF($U118="","",VLOOKUP(K118,'Account Codes'!$E:$F,2,FALSE))</f>
        <v>Financing Uses</v>
      </c>
      <c r="M118" s="6">
        <f>IF($U118="","",School!$B14)</f>
        <v>99</v>
      </c>
      <c r="N118" s="6" t="str">
        <f>IF($U118="","",VLOOKUP(CONCATENATE(Upload!$K118,Upload!M118),'Account Codes'!$B:$I,8,FALSE))</f>
        <v>Financing Uses: Total</v>
      </c>
      <c r="O118" s="6">
        <f>IF($U118="","",School!$C14)</f>
        <v>99</v>
      </c>
      <c r="P118" s="6" t="str">
        <f>IF($U118="","",VLOOKUP(CONCATENATE(Upload!$K118,Upload!O118),'Account Codes'!$C:$L,10,FALSE))</f>
        <v>Financing Uses: Total</v>
      </c>
      <c r="Q118" s="6">
        <f>IF($U118="","",School!$D14)</f>
        <v>99</v>
      </c>
      <c r="R118" s="6" t="str">
        <f>IF($U118="","",VLOOKUP(CONCATENATE(Upload!$K118,Upload!Q118),'Account Codes'!$D:$O,12,FALSE))</f>
        <v>Financing Uses: Total</v>
      </c>
      <c r="S118" s="6">
        <f>IF($U118="","",School!$E14)</f>
        <v>999</v>
      </c>
      <c r="T118" s="6" t="str">
        <f>IF($U118="","",VLOOKUP(CONCATENATE(Upload!$K118,Upload!S118),'Account Codes'!$A:$S,18,FALSE))</f>
        <v>Financing Uses: Total</v>
      </c>
      <c r="U118" s="6">
        <f>IF(School!A14="","",School!$H14)</f>
        <v>0</v>
      </c>
      <c r="V118" s="6" t="str">
        <f>IF($U118="","",VLOOKUP(CONCATENATE(Upload!$K118,S118),'Account Codes'!$A:$S,19,FALSE))</f>
        <v>Total of all financing uses</v>
      </c>
      <c r="W118" s="6" t="str">
        <f>IF($U118="","",VLOOKUP(CONCATENATE(Upload!$K118,S118),'Account Codes'!$A:$T,20,FALSE))</f>
        <v/>
      </c>
    </row>
    <row r="119" spans="1:23" x14ac:dyDescent="0.25">
      <c r="A119" s="6" t="str">
        <f>IF($U119="","",School!$D$1)</f>
        <v/>
      </c>
      <c r="B119" s="6" t="str">
        <f>IF($U119="","",School!$G$1)</f>
        <v/>
      </c>
      <c r="C119" s="6" t="str">
        <f>IF($U119="","",School!$D$3)</f>
        <v/>
      </c>
      <c r="D119" s="6" t="str">
        <f>IF($U119="","",School!$G$3)</f>
        <v/>
      </c>
      <c r="E119" s="6" t="str">
        <f>IF($U119="","",School!$G$2)</f>
        <v/>
      </c>
      <c r="F119" s="6" t="str">
        <f t="shared" si="8"/>
        <v/>
      </c>
      <c r="G119" s="6" t="str">
        <f>IF($U119="","",School!$G$6)</f>
        <v/>
      </c>
      <c r="H119" s="6" t="str">
        <f>IF($U119="","",VLOOKUP(Upload!G119,'Other Codes'!$G$2:$H$10,2,FALSE))</f>
        <v/>
      </c>
      <c r="I119" s="6" t="str">
        <f>IF($U119="","",School!$H$7)</f>
        <v/>
      </c>
      <c r="J119" s="6" t="str">
        <f>IF($U119="","",VLOOKUP(Upload!I119,'Other Codes'!$J$2:$K$8,2,FALSE))</f>
        <v/>
      </c>
      <c r="K119" s="6" t="str">
        <f>IF($U119="","",School!$A15)</f>
        <v/>
      </c>
      <c r="L119" s="6" t="str">
        <f>IF($U119="","",VLOOKUP(K119,'Account Codes'!$E:$F,2,FALSE))</f>
        <v/>
      </c>
      <c r="M119" s="6" t="str">
        <f>IF($U119="","",School!$B15)</f>
        <v/>
      </c>
      <c r="N119" s="6" t="str">
        <f>IF($U119="","",VLOOKUP(CONCATENATE(Upload!$K119,Upload!M119),'Account Codes'!$B:$I,8,FALSE))</f>
        <v/>
      </c>
      <c r="O119" s="6" t="str">
        <f>IF($U119="","",School!$C15)</f>
        <v/>
      </c>
      <c r="P119" s="6" t="str">
        <f>IF($U119="","",VLOOKUP(CONCATENATE(Upload!$K119,Upload!O119),'Account Codes'!$C:$L,10,FALSE))</f>
        <v/>
      </c>
      <c r="Q119" s="6" t="str">
        <f>IF($U119="","",School!$D15)</f>
        <v/>
      </c>
      <c r="R119" s="6" t="str">
        <f>IF($U119="","",VLOOKUP(CONCATENATE(Upload!$K119,Upload!Q119),'Account Codes'!$D:$O,12,FALSE))</f>
        <v/>
      </c>
      <c r="S119" s="6" t="str">
        <f>IF($U119="","",School!$E15)</f>
        <v/>
      </c>
      <c r="T119" s="6" t="str">
        <f>IF($U119="","",VLOOKUP(CONCATENATE(Upload!$K119,Upload!S119),'Account Codes'!$A:$S,18,FALSE))</f>
        <v/>
      </c>
      <c r="U119" s="6" t="str">
        <f>IF(School!A15="","",School!$H15)</f>
        <v/>
      </c>
      <c r="V119" s="6" t="str">
        <f>IF($U119="","",VLOOKUP(CONCATENATE(Upload!$K119,S119),'Account Codes'!$A:$S,19,FALSE))</f>
        <v/>
      </c>
      <c r="W119" s="6" t="str">
        <f>IF($U119="","",VLOOKUP(CONCATENATE(Upload!$K119,S119),'Account Codes'!$A:$T,20,FALSE))</f>
        <v/>
      </c>
    </row>
    <row r="120" spans="1:23" x14ac:dyDescent="0.25">
      <c r="A120" s="6">
        <f>IF($U120="","",School!$D$1)</f>
        <v>10</v>
      </c>
      <c r="B120" s="6" t="str">
        <f>IF($U120="","",School!$G$1)</f>
        <v>Barrington school district</v>
      </c>
      <c r="C120" s="6">
        <f>IF($U120="","",School!$D$3)</f>
        <v>2</v>
      </c>
      <c r="D120" s="6" t="str">
        <f>IF($U120="","",School!$G$3)</f>
        <v>Budget to Actual 1</v>
      </c>
      <c r="E120" s="6">
        <f>IF($U120="","",School!$G$2)</f>
        <v>2023</v>
      </c>
      <c r="F120" s="6" t="str">
        <f t="shared" si="8"/>
        <v>Fiscal Year of Report</v>
      </c>
      <c r="G120" s="6">
        <f>IF($U120="","",School!$G$6)</f>
        <v>8</v>
      </c>
      <c r="H120" s="6" t="str">
        <f>IF($U120="","",VLOOKUP(Upload!G120,'Other Codes'!$G$2:$H$10,2,FALSE))</f>
        <v>Projected</v>
      </c>
      <c r="I120" s="6">
        <f>IF($U120="","",School!$H$7)</f>
        <v>2</v>
      </c>
      <c r="J120" s="6" t="str">
        <f>IF($U120="","",VLOOKUP(Upload!I120,'Other Codes'!$J$2:$K$8,2,FALSE))</f>
        <v>Other GASB54 Funds,Allocations, and Adjs.</v>
      </c>
      <c r="K120" s="6">
        <f>IF($U120="","",School!$A16)</f>
        <v>5</v>
      </c>
      <c r="L120" s="6" t="str">
        <f>IF($U120="","",VLOOKUP(K120,'Account Codes'!$E:$F,2,FALSE))</f>
        <v xml:space="preserve">Fund Balance </v>
      </c>
      <c r="M120" s="6">
        <f>IF($U120="","",School!$B16)</f>
        <v>50</v>
      </c>
      <c r="N120" s="6" t="str">
        <f>IF($U120="","",VLOOKUP(CONCATENATE(Upload!$K120,Upload!M120),'Account Codes'!$B:$I,8,FALSE))</f>
        <v>Fund Balance</v>
      </c>
      <c r="O120" s="6">
        <f>IF($U120="","",School!$C16)</f>
        <v>30</v>
      </c>
      <c r="P120" s="6" t="str">
        <f>IF($U120="","",VLOOKUP(CONCATENATE(Upload!$K120,Upload!O120),'Account Codes'!$C:$L,10,FALSE))</f>
        <v>Net Change</v>
      </c>
      <c r="Q120" s="6">
        <f>IF($U120="","",School!$D16)</f>
        <v>30</v>
      </c>
      <c r="R120" s="6" t="str">
        <f>IF($U120="","",VLOOKUP(CONCATENATE(Upload!$K120,Upload!Q120),'Account Codes'!$D:$O,12,FALSE))</f>
        <v>Net Change</v>
      </c>
      <c r="S120" s="6">
        <f>IF($U120="","",School!$E16)</f>
        <v>300</v>
      </c>
      <c r="T120" s="6" t="str">
        <f>IF($U120="","",VLOOKUP(CONCATENATE(Upload!$K120,Upload!S120),'Account Codes'!$A:$S,18,FALSE))</f>
        <v>Net Change in Fund Balance or Net Position</v>
      </c>
      <c r="U120" s="6">
        <f>IF(School!A16="","",School!$H16)</f>
        <v>0</v>
      </c>
      <c r="V120" s="6" t="str">
        <f>IF($U120="","",VLOOKUP(CONCATENATE(Upload!$K120,S120),'Account Codes'!$A:$S,19,FALSE))</f>
        <v>For any of the reporting periods this item is ending operating balance, which would reflect the end results from current period operations.</v>
      </c>
      <c r="W120" s="6" t="str">
        <f>IF($U120="","",VLOOKUP(CONCATENATE(Upload!$K120,S120),'Account Codes'!$A:$T,20,FALSE))</f>
        <v>N/A, no school UCOA code listed</v>
      </c>
    </row>
    <row r="121" spans="1:23" x14ac:dyDescent="0.25">
      <c r="A121" s="6" t="str">
        <f>IF($U121="","",School!$D$1)</f>
        <v/>
      </c>
      <c r="B121" s="6" t="str">
        <f>IF($U121="","",School!$G$1)</f>
        <v/>
      </c>
      <c r="C121" s="6" t="str">
        <f>IF($U121="","",School!$D$3)</f>
        <v/>
      </c>
      <c r="D121" s="6" t="str">
        <f>IF($U121="","",School!$G$3)</f>
        <v/>
      </c>
      <c r="E121" s="6" t="str">
        <f>IF($U121="","",School!$G$2)</f>
        <v/>
      </c>
      <c r="F121" s="6" t="str">
        <f t="shared" si="8"/>
        <v/>
      </c>
      <c r="G121" s="6" t="str">
        <f>IF($U121="","",School!$G$6)</f>
        <v/>
      </c>
      <c r="H121" s="6" t="str">
        <f>IF($U121="","",VLOOKUP(Upload!G121,'Other Codes'!$G$2:$H$10,2,FALSE))</f>
        <v/>
      </c>
      <c r="I121" s="6" t="str">
        <f>IF($U121="","",School!$H$7)</f>
        <v/>
      </c>
      <c r="J121" s="6" t="str">
        <f>IF($U121="","",VLOOKUP(Upload!I121,'Other Codes'!$J$2:$K$8,2,FALSE))</f>
        <v/>
      </c>
      <c r="K121" s="6" t="str">
        <f>IF($U121="","",School!$A17)</f>
        <v/>
      </c>
      <c r="L121" s="6" t="str">
        <f>IF($U121="","",VLOOKUP(K121,'Account Codes'!$E:$F,2,FALSE))</f>
        <v/>
      </c>
      <c r="M121" s="6" t="str">
        <f>IF($U121="","",School!$B17)</f>
        <v/>
      </c>
      <c r="N121" s="6" t="str">
        <f>IF($U121="","",VLOOKUP(CONCATENATE(Upload!$K121,Upload!M121),'Account Codes'!$B:$I,8,FALSE))</f>
        <v/>
      </c>
      <c r="O121" s="6" t="str">
        <f>IF($U121="","",School!$C17)</f>
        <v/>
      </c>
      <c r="P121" s="6" t="str">
        <f>IF($U121="","",VLOOKUP(CONCATENATE(Upload!$K121,Upload!O121),'Account Codes'!$C:$L,10,FALSE))</f>
        <v/>
      </c>
      <c r="Q121" s="6" t="str">
        <f>IF($U121="","",School!$D17)</f>
        <v/>
      </c>
      <c r="R121" s="6" t="str">
        <f>IF($U121="","",VLOOKUP(CONCATENATE(Upload!$K121,Upload!Q121),'Account Codes'!$D:$O,12,FALSE))</f>
        <v/>
      </c>
      <c r="S121" s="6" t="str">
        <f>IF($U121="","",School!$E17)</f>
        <v/>
      </c>
      <c r="T121" s="6" t="str">
        <f>IF($U121="","",VLOOKUP(CONCATENATE(Upload!$K121,Upload!S121),'Account Codes'!$A:$S,18,FALSE))</f>
        <v/>
      </c>
      <c r="U121" s="6" t="str">
        <f>IF(School!A17="","",School!$H17)</f>
        <v/>
      </c>
      <c r="V121" s="6" t="str">
        <f>IF($U121="","",VLOOKUP(CONCATENATE(Upload!$K121,S121),'Account Codes'!$A:$S,19,FALSE))</f>
        <v/>
      </c>
      <c r="W121" s="6" t="str">
        <f>IF($U121="","",VLOOKUP(CONCATENATE(Upload!$K121,S121),'Account Codes'!$A:$T,20,FALSE))</f>
        <v/>
      </c>
    </row>
    <row r="122" spans="1:23" x14ac:dyDescent="0.25">
      <c r="A122" s="6">
        <f>IF($U122="","",School!$D$1)</f>
        <v>10</v>
      </c>
      <c r="B122" s="6" t="str">
        <f>IF($U122="","",School!$G$1)</f>
        <v>Barrington school district</v>
      </c>
      <c r="C122" s="6">
        <f>IF($U122="","",School!$D$3)</f>
        <v>2</v>
      </c>
      <c r="D122" s="6" t="str">
        <f>IF($U122="","",School!$G$3)</f>
        <v>Budget to Actual 1</v>
      </c>
      <c r="E122" s="6">
        <f>IF($U122="","",School!$G$2)</f>
        <v>2023</v>
      </c>
      <c r="F122" s="6" t="str">
        <f t="shared" si="8"/>
        <v>Fiscal Year of Report</v>
      </c>
      <c r="G122" s="6">
        <f>IF($U122="","",School!$G$6)</f>
        <v>8</v>
      </c>
      <c r="H122" s="6" t="str">
        <f>IF($U122="","",VLOOKUP(Upload!G122,'Other Codes'!$G$2:$H$10,2,FALSE))</f>
        <v>Projected</v>
      </c>
      <c r="I122" s="6">
        <f>IF($U122="","",School!$H$7)</f>
        <v>2</v>
      </c>
      <c r="J122" s="6" t="str">
        <f>IF($U122="","",VLOOKUP(Upload!I122,'Other Codes'!$J$2:$K$8,2,FALSE))</f>
        <v>Other GASB54 Funds,Allocations, and Adjs.</v>
      </c>
      <c r="K122" s="6">
        <f>IF($U122="","",School!$A18)</f>
        <v>5</v>
      </c>
      <c r="L122" s="6" t="str">
        <f>IF($U122="","",VLOOKUP(K122,'Account Codes'!$E:$F,2,FALSE))</f>
        <v xml:space="preserve">Fund Balance </v>
      </c>
      <c r="M122" s="6">
        <f>IF($U122="","",School!$B18)</f>
        <v>50</v>
      </c>
      <c r="N122" s="6" t="str">
        <f>IF($U122="","",VLOOKUP(CONCATENATE(Upload!$K122,Upload!M122),'Account Codes'!$B:$I,8,FALSE))</f>
        <v>Fund Balance</v>
      </c>
      <c r="O122" s="6">
        <f>IF($U122="","",School!$C18)</f>
        <v>20</v>
      </c>
      <c r="P122" s="6" t="str">
        <f>IF($U122="","",VLOOKUP(CONCATENATE(Upload!$K122,Upload!O122),'Account Codes'!$C:$L,10,FALSE))</f>
        <v>Appropriated Fund Balance</v>
      </c>
      <c r="Q122" s="6">
        <f>IF($U122="","",School!$D18)</f>
        <v>20</v>
      </c>
      <c r="R122" s="6" t="str">
        <f>IF($U122="","",VLOOKUP(CONCATENATE(Upload!$K122,Upload!Q122),'Account Codes'!$D:$O,12,FALSE))</f>
        <v>Appropriation from Fund Balance</v>
      </c>
      <c r="S122" s="6">
        <f>IF($U122="","",School!$E18)</f>
        <v>200</v>
      </c>
      <c r="T122" s="6" t="str">
        <f>IF($U122="","",VLOOKUP(CONCATENATE(Upload!$K122,Upload!S122),'Account Codes'!$A:$S,18,FALSE))</f>
        <v>Appropriation from Fund Balance</v>
      </c>
      <c r="U122" s="6">
        <f>IF(School!A18="","",School!$H18)</f>
        <v>0</v>
      </c>
      <c r="V122" s="6" t="str">
        <f>IF($U122="","",VLOOKUP(CONCATENATE(Upload!$K122,S122),'Account Codes'!$A:$S,19,FALSE))</f>
        <v>Budgeted Appropriation from Fund Balance to be used in current fiscal year</v>
      </c>
      <c r="W122" s="6" t="str">
        <f>IF($U122="","",VLOOKUP(CONCATENATE(Upload!$K122,S122),'Account Codes'!$A:$T,20,FALSE))</f>
        <v>(Budget Only 41250, 43250, 44250 )</v>
      </c>
    </row>
    <row r="123" spans="1:23" x14ac:dyDescent="0.25">
      <c r="A123" s="6">
        <f>IF($U123="","",School!$D$1)</f>
        <v>10</v>
      </c>
      <c r="B123" s="6" t="str">
        <f>IF($U123="","",School!$G$1)</f>
        <v>Barrington school district</v>
      </c>
      <c r="C123" s="6">
        <f>IF($U123="","",School!$D$3)</f>
        <v>2</v>
      </c>
      <c r="D123" s="6" t="str">
        <f>IF($U123="","",School!$G$3)</f>
        <v>Budget to Actual 1</v>
      </c>
      <c r="E123" s="6">
        <f>IF($U123="","",School!$G$2)</f>
        <v>2023</v>
      </c>
      <c r="F123" s="6" t="str">
        <f t="shared" si="8"/>
        <v>Fiscal Year of Report</v>
      </c>
      <c r="G123" s="6">
        <f>IF($U123="","",School!$G$6)</f>
        <v>8</v>
      </c>
      <c r="H123" s="6" t="str">
        <f>IF($U123="","",VLOOKUP(Upload!G123,'Other Codes'!$G$2:$H$10,2,FALSE))</f>
        <v>Projected</v>
      </c>
      <c r="I123" s="6">
        <f>IF($U123="","",School!$H$7)</f>
        <v>2</v>
      </c>
      <c r="J123" s="6" t="str">
        <f>IF($U123="","",VLOOKUP(Upload!I123,'Other Codes'!$J$2:$K$8,2,FALSE))</f>
        <v>Other GASB54 Funds,Allocations, and Adjs.</v>
      </c>
      <c r="K123" s="6">
        <f>IF($U123="","",School!$A19)</f>
        <v>5</v>
      </c>
      <c r="L123" s="6" t="str">
        <f>IF($U123="","",VLOOKUP(K123,'Account Codes'!$E:$F,2,FALSE))</f>
        <v xml:space="preserve">Fund Balance </v>
      </c>
      <c r="M123" s="6">
        <f>IF($U123="","",School!$B19)</f>
        <v>50</v>
      </c>
      <c r="N123" s="6" t="str">
        <f>IF($U123="","",VLOOKUP(CONCATENATE(Upload!$K123,Upload!M123),'Account Codes'!$B:$I,8,FALSE))</f>
        <v>Fund Balance</v>
      </c>
      <c r="O123" s="6">
        <f>IF($U123="","",School!$C19)</f>
        <v>20</v>
      </c>
      <c r="P123" s="6" t="str">
        <f>IF($U123="","",VLOOKUP(CONCATENATE(Upload!$K123,Upload!O123),'Account Codes'!$C:$L,10,FALSE))</f>
        <v>Appropriated Fund Balance</v>
      </c>
      <c r="Q123" s="6">
        <f>IF($U123="","",School!$D19)</f>
        <v>25</v>
      </c>
      <c r="R123" s="6" t="str">
        <f>IF($U123="","",VLOOKUP(CONCATENATE(Upload!$K123,Upload!Q123),'Account Codes'!$D:$O,12,FALSE))</f>
        <v>Appropriation to Fund Balance</v>
      </c>
      <c r="S123" s="6">
        <f>IF($U123="","",School!$E19)</f>
        <v>250</v>
      </c>
      <c r="T123" s="6" t="str">
        <f>IF($U123="","",VLOOKUP(CONCATENATE(Upload!$K123,Upload!S123),'Account Codes'!$A:$S,18,FALSE))</f>
        <v>Appropriation to Fund Balance</v>
      </c>
      <c r="U123" s="6">
        <f>IF(School!A19="","",School!$H19)</f>
        <v>0</v>
      </c>
      <c r="V123" s="6" t="str">
        <f>IF($U123="","",VLOOKUP(CONCATENATE(Upload!$K123,S123),'Account Codes'!$A:$S,19,FALSE))</f>
        <v>Budgeted Appropriation to Fund Balance to be reserved for future use in current fiscal year</v>
      </c>
      <c r="W123" s="6" t="str">
        <f>IF($U123="","",VLOOKUP(CONCATENATE(Upload!$K123,S123),'Account Codes'!$A:$T,20,FALSE))</f>
        <v>(Budget Only, N/A, no school UCOA code listed)</v>
      </c>
    </row>
    <row r="124" spans="1:23" x14ac:dyDescent="0.25">
      <c r="A124" s="6" t="str">
        <f>IF($U124="","",School!$D$1)</f>
        <v/>
      </c>
      <c r="B124" s="6" t="str">
        <f>IF($U124="","",School!$G$1)</f>
        <v/>
      </c>
      <c r="C124" s="6" t="str">
        <f>IF($U124="","",School!$D$3)</f>
        <v/>
      </c>
      <c r="D124" s="6" t="str">
        <f>IF($U124="","",School!$G$3)</f>
        <v/>
      </c>
      <c r="E124" s="6" t="str">
        <f>IF($U124="","",School!$G$2)</f>
        <v/>
      </c>
      <c r="F124" s="6" t="str">
        <f t="shared" si="8"/>
        <v/>
      </c>
      <c r="G124" s="6" t="str">
        <f>IF($U124="","",School!$G$6)</f>
        <v/>
      </c>
      <c r="H124" s="6" t="str">
        <f>IF($U124="","",VLOOKUP(Upload!G124,'Other Codes'!$G$2:$H$10,2,FALSE))</f>
        <v/>
      </c>
      <c r="I124" s="6" t="str">
        <f>IF($U124="","",School!$H$7)</f>
        <v/>
      </c>
      <c r="J124" s="6" t="str">
        <f>IF($U124="","",VLOOKUP(Upload!I124,'Other Codes'!$J$2:$K$8,2,FALSE))</f>
        <v/>
      </c>
      <c r="K124" s="6" t="str">
        <f>IF($U124="","",School!$A20)</f>
        <v/>
      </c>
      <c r="L124" s="6" t="str">
        <f>IF($U124="","",VLOOKUP(K124,'Account Codes'!$E:$F,2,FALSE))</f>
        <v/>
      </c>
      <c r="M124" s="6" t="str">
        <f>IF($U124="","",School!$B20)</f>
        <v/>
      </c>
      <c r="N124" s="6" t="str">
        <f>IF($U124="","",VLOOKUP(CONCATENATE(Upload!$K124,Upload!M124),'Account Codes'!$B:$I,8,FALSE))</f>
        <v/>
      </c>
      <c r="O124" s="6" t="str">
        <f>IF($U124="","",School!$C20)</f>
        <v/>
      </c>
      <c r="P124" s="6" t="str">
        <f>IF($U124="","",VLOOKUP(CONCATENATE(Upload!$K124,Upload!O124),'Account Codes'!$C:$L,10,FALSE))</f>
        <v/>
      </c>
      <c r="Q124" s="6" t="str">
        <f>IF($U124="","",School!$D20)</f>
        <v/>
      </c>
      <c r="R124" s="6" t="str">
        <f>IF($U124="","",VLOOKUP(CONCATENATE(Upload!$K124,Upload!Q124),'Account Codes'!$D:$O,12,FALSE))</f>
        <v/>
      </c>
      <c r="S124" s="6" t="str">
        <f>IF($U124="","",School!$E20)</f>
        <v/>
      </c>
      <c r="T124" s="6" t="str">
        <f>IF($U124="","",VLOOKUP(CONCATENATE(Upload!$K124,Upload!S124),'Account Codes'!$A:$S,18,FALSE))</f>
        <v/>
      </c>
      <c r="U124" s="6" t="str">
        <f>IF(School!A20="","",School!$H20)</f>
        <v/>
      </c>
      <c r="V124" s="6" t="str">
        <f>IF($U124="","",VLOOKUP(CONCATENATE(Upload!$K124,S124),'Account Codes'!$A:$S,19,FALSE))</f>
        <v/>
      </c>
      <c r="W124" s="6" t="str">
        <f>IF($U124="","",VLOOKUP(CONCATENATE(Upload!$K124,S124),'Account Codes'!$A:$T,20,FALSE))</f>
        <v/>
      </c>
    </row>
    <row r="125" spans="1:23" x14ac:dyDescent="0.25">
      <c r="A125" s="6">
        <f>IF($U125="","",School!$D$1)</f>
        <v>10</v>
      </c>
      <c r="B125" s="6" t="str">
        <f>IF($U125="","",School!$G$1)</f>
        <v>Barrington school district</v>
      </c>
      <c r="C125" s="6">
        <f>IF($U125="","",School!$D$3)</f>
        <v>2</v>
      </c>
      <c r="D125" s="6" t="str">
        <f>IF($U125="","",School!$G$3)</f>
        <v>Budget to Actual 1</v>
      </c>
      <c r="E125" s="6">
        <f>IF($U125="","",School!$G$2)</f>
        <v>2023</v>
      </c>
      <c r="F125" s="6" t="str">
        <f t="shared" si="8"/>
        <v>Fiscal Year of Report</v>
      </c>
      <c r="G125" s="6">
        <f>IF($U125="","",School!$G$6)</f>
        <v>8</v>
      </c>
      <c r="H125" s="6" t="str">
        <f>IF($U125="","",VLOOKUP(Upload!G125,'Other Codes'!$G$2:$H$10,2,FALSE))</f>
        <v>Projected</v>
      </c>
      <c r="I125" s="6">
        <f>IF($U125="","",School!$H$7)</f>
        <v>2</v>
      </c>
      <c r="J125" s="6" t="str">
        <f>IF($U125="","",VLOOKUP(Upload!I125,'Other Codes'!$J$2:$K$8,2,FALSE))</f>
        <v>Other GASB54 Funds,Allocations, and Adjs.</v>
      </c>
      <c r="K125" s="6">
        <f>IF($U125="","",School!$A21)</f>
        <v>5</v>
      </c>
      <c r="L125" s="6" t="str">
        <f>IF($U125="","",VLOOKUP(K125,'Account Codes'!$E:$F,2,FALSE))</f>
        <v xml:space="preserve">Fund Balance </v>
      </c>
      <c r="M125" s="6">
        <f>IF($U125="","",School!$B21)</f>
        <v>50</v>
      </c>
      <c r="N125" s="6" t="str">
        <f>IF($U125="","",VLOOKUP(CONCATENATE(Upload!$K125,Upload!M125),'Account Codes'!$B:$I,8,FALSE))</f>
        <v>Fund Balance</v>
      </c>
      <c r="O125" s="6">
        <f>IF($U125="","",School!$C21)</f>
        <v>30</v>
      </c>
      <c r="P125" s="6" t="str">
        <f>IF($U125="","",VLOOKUP(CONCATENATE(Upload!$K125,Upload!O125),'Account Codes'!$C:$L,10,FALSE))</f>
        <v>Net Change</v>
      </c>
      <c r="Q125" s="6">
        <f>IF($U125="","",School!$D21)</f>
        <v>30</v>
      </c>
      <c r="R125" s="6" t="str">
        <f>IF($U125="","",VLOOKUP(CONCATENATE(Upload!$K125,Upload!Q125),'Account Codes'!$D:$O,12,FALSE))</f>
        <v>Net Change</v>
      </c>
      <c r="S125" s="6">
        <f>IF($U125="","",School!$E21)</f>
        <v>310</v>
      </c>
      <c r="T125" s="6" t="str">
        <f>IF($U125="","",VLOOKUP(CONCATENATE(Upload!$K125,Upload!S125),'Account Codes'!$A:$S,18,FALSE))</f>
        <v>Unresolved Budget Deficit</v>
      </c>
      <c r="U125" s="6">
        <f>IF(School!A21="","",School!$H21)</f>
        <v>0</v>
      </c>
      <c r="V125" s="6" t="str">
        <f>IF($U125="","",VLOOKUP(CONCATENATE(Upload!$K125,S125),'Account Codes'!$A:$S,19,FALSE))</f>
        <v>Net change in fund balance or net position that is not offset by an equal or greater amount of appropriation of fund balance</v>
      </c>
      <c r="W125" s="6" t="str">
        <f>IF($U125="","",VLOOKUP(CONCATENATE(Upload!$K125,S125),'Account Codes'!$A:$T,20,FALSE))</f>
        <v/>
      </c>
    </row>
    <row r="126" spans="1:23" x14ac:dyDescent="0.25">
      <c r="A126" s="6" t="str">
        <f>IF($U126="","",School!$D$1)</f>
        <v/>
      </c>
      <c r="B126" s="6" t="str">
        <f>IF($U126="","",School!$G$1)</f>
        <v/>
      </c>
      <c r="C126" s="6" t="str">
        <f>IF($U126="","",School!$D$3)</f>
        <v/>
      </c>
      <c r="D126" s="6" t="str">
        <f>IF($U126="","",School!$G$3)</f>
        <v/>
      </c>
      <c r="E126" s="6" t="str">
        <f>IF($U126="","",School!$G$2)</f>
        <v/>
      </c>
      <c r="F126" s="6" t="str">
        <f t="shared" si="8"/>
        <v/>
      </c>
      <c r="G126" s="6" t="str">
        <f>IF($U126="","",School!$G$6)</f>
        <v/>
      </c>
      <c r="H126" s="6" t="str">
        <f>IF($U126="","",VLOOKUP(Upload!G126,'Other Codes'!$G$2:$H$10,2,FALSE))</f>
        <v/>
      </c>
      <c r="I126" s="6" t="str">
        <f>IF($U126="","",School!$H$7)</f>
        <v/>
      </c>
      <c r="J126" s="6" t="str">
        <f>IF($U126="","",VLOOKUP(Upload!I126,'Other Codes'!$J$2:$K$8,2,FALSE))</f>
        <v/>
      </c>
      <c r="K126" s="6" t="str">
        <f>IF($U126="","",School!$A22)</f>
        <v/>
      </c>
      <c r="L126" s="6" t="str">
        <f>IF($U126="","",VLOOKUP(K126,'Account Codes'!$E:$F,2,FALSE))</f>
        <v/>
      </c>
      <c r="M126" s="6" t="str">
        <f>IF($U126="","",School!$B22)</f>
        <v/>
      </c>
      <c r="N126" s="6" t="str">
        <f>IF($U126="","",VLOOKUP(CONCATENATE(Upload!$K126,Upload!M126),'Account Codes'!$B:$I,8,FALSE))</f>
        <v/>
      </c>
      <c r="O126" s="6" t="str">
        <f>IF($U126="","",School!$C22)</f>
        <v/>
      </c>
      <c r="P126" s="6" t="str">
        <f>IF($U126="","",VLOOKUP(CONCATENATE(Upload!$K126,Upload!O126),'Account Codes'!$C:$L,10,FALSE))</f>
        <v/>
      </c>
      <c r="Q126" s="6" t="str">
        <f>IF($U126="","",School!$D22)</f>
        <v/>
      </c>
      <c r="R126" s="6" t="str">
        <f>IF($U126="","",VLOOKUP(CONCATENATE(Upload!$K126,Upload!Q126),'Account Codes'!$D:$O,12,FALSE))</f>
        <v/>
      </c>
      <c r="S126" s="6" t="str">
        <f>IF($U126="","",School!$E22)</f>
        <v/>
      </c>
      <c r="T126" s="6" t="str">
        <f>IF($U126="","",VLOOKUP(CONCATENATE(Upload!$K126,Upload!S126),'Account Codes'!$A:$S,18,FALSE))</f>
        <v/>
      </c>
      <c r="U126" s="6" t="str">
        <f>IF(School!A22="","",School!$H22)</f>
        <v/>
      </c>
      <c r="V126" s="6" t="str">
        <f>IF($U126="","",VLOOKUP(CONCATENATE(Upload!$K126,S126),'Account Codes'!$A:$S,19,FALSE))</f>
        <v/>
      </c>
      <c r="W126" s="6" t="str">
        <f>IF($U126="","",VLOOKUP(CONCATENATE(Upload!$K126,S126),'Account Codes'!$A:$T,20,FALSE))</f>
        <v/>
      </c>
    </row>
    <row r="127" spans="1:23" x14ac:dyDescent="0.25">
      <c r="A127" s="6" t="str">
        <f>IF($U127="","",School!$D$1)</f>
        <v/>
      </c>
      <c r="B127" s="6" t="str">
        <f>IF($U127="","",School!$G$1)</f>
        <v/>
      </c>
      <c r="C127" s="6" t="str">
        <f>IF($U127="","",School!$D$3)</f>
        <v/>
      </c>
      <c r="D127" s="6" t="str">
        <f>IF($U127="","",School!$G$3)</f>
        <v/>
      </c>
      <c r="E127" s="6" t="str">
        <f>IF($U127="","",School!$G$2)</f>
        <v/>
      </c>
      <c r="F127" s="6" t="str">
        <f t="shared" si="8"/>
        <v/>
      </c>
      <c r="G127" s="6" t="str">
        <f>IF($U127="","",School!$G$6)</f>
        <v/>
      </c>
      <c r="H127" s="6" t="str">
        <f>IF($U127="","",VLOOKUP(Upload!G127,'Other Codes'!$G$2:$H$10,2,FALSE))</f>
        <v/>
      </c>
      <c r="I127" s="6" t="str">
        <f>IF($U127="","",School!$H$7)</f>
        <v/>
      </c>
      <c r="J127" s="6" t="str">
        <f>IF($U127="","",VLOOKUP(Upload!I127,'Other Codes'!$J$2:$K$8,2,FALSE))</f>
        <v/>
      </c>
      <c r="K127" s="6" t="str">
        <f>IF($U127="","",School!$A23)</f>
        <v/>
      </c>
      <c r="L127" s="6" t="str">
        <f>IF($U127="","",VLOOKUP(K127,'Account Codes'!$E:$F,2,FALSE))</f>
        <v/>
      </c>
      <c r="M127" s="6" t="str">
        <f>IF($U127="","",School!$B23)</f>
        <v/>
      </c>
      <c r="N127" s="6" t="str">
        <f>IF($U127="","",VLOOKUP(CONCATENATE(Upload!$K127,Upload!M127),'Account Codes'!$B:$I,8,FALSE))</f>
        <v/>
      </c>
      <c r="O127" s="6" t="str">
        <f>IF($U127="","",School!$C23)</f>
        <v/>
      </c>
      <c r="P127" s="6" t="str">
        <f>IF($U127="","",VLOOKUP(CONCATENATE(Upload!$K127,Upload!O127),'Account Codes'!$C:$L,10,FALSE))</f>
        <v/>
      </c>
      <c r="Q127" s="6" t="str">
        <f>IF($U127="","",School!$D23)</f>
        <v/>
      </c>
      <c r="R127" s="6" t="str">
        <f>IF($U127="","",VLOOKUP(CONCATENATE(Upload!$K127,Upload!Q127),'Account Codes'!$D:$O,12,FALSE))</f>
        <v/>
      </c>
      <c r="S127" s="6" t="str">
        <f>IF($U127="","",School!$E23)</f>
        <v/>
      </c>
      <c r="T127" s="6" t="str">
        <f>IF($U127="","",VLOOKUP(CONCATENATE(Upload!$K127,Upload!S127),'Account Codes'!$A:$S,18,FALSE))</f>
        <v/>
      </c>
      <c r="U127" s="6" t="str">
        <f>IF(School!A23="","",School!$H23)</f>
        <v/>
      </c>
      <c r="V127" s="6" t="str">
        <f>IF($U127="","",VLOOKUP(CONCATENATE(Upload!$K127,S127),'Account Codes'!$A:$S,19,FALSE))</f>
        <v/>
      </c>
      <c r="W127" s="6" t="str">
        <f>IF($U127="","",VLOOKUP(CONCATENATE(Upload!$K127,S127),'Account Codes'!$A:$T,20,FALSE))</f>
        <v/>
      </c>
    </row>
    <row r="128" spans="1:23" x14ac:dyDescent="0.25">
      <c r="A128" s="7">
        <f>IF($U128="","",School!$D$1)</f>
        <v>10</v>
      </c>
      <c r="B128" s="7" t="str">
        <f>IF($U128="","",School!$G$1)</f>
        <v>Barrington school district</v>
      </c>
      <c r="C128" s="7">
        <f>IF($U128="","",School!$D$3)</f>
        <v>2</v>
      </c>
      <c r="D128" s="7" t="str">
        <f>IF($U128="","",School!$G$3)</f>
        <v>Budget to Actual 1</v>
      </c>
      <c r="E128" s="7">
        <f>IF($U128="","",School!$G$2)</f>
        <v>2023</v>
      </c>
      <c r="F128" s="7" t="str">
        <f>IF($U128="","","Fiscal Year of Report")</f>
        <v>Fiscal Year of Report</v>
      </c>
      <c r="G128" s="7">
        <f>IF($U128="","",School!$G$6)</f>
        <v>8</v>
      </c>
      <c r="H128" s="7" t="str">
        <f>IF($U128="","",VLOOKUP(Upload!G128,'Other Codes'!$G$2:$H$10,2,FALSE))</f>
        <v>Projected</v>
      </c>
      <c r="I128" s="7">
        <f>IF($U128="","",School!$I$7)</f>
        <v>7</v>
      </c>
      <c r="J128" s="7" t="str">
        <f>IF($U128="","",VLOOKUP(Upload!I128,'Other Codes'!$J$2:$K$8,2,FALSE))</f>
        <v>General Fund Elimination</v>
      </c>
      <c r="K128" s="7">
        <f>IF($U128="","",School!$A10)</f>
        <v>1</v>
      </c>
      <c r="L128" s="7" t="str">
        <f>IF($U128="","",VLOOKUP(K128,'Account Codes'!$E:$F,2,FALSE))</f>
        <v>Revenue</v>
      </c>
      <c r="M128" s="7">
        <f>IF($U128="","",School!$B10)</f>
        <v>99</v>
      </c>
      <c r="N128" s="7" t="str">
        <f>IF($U128="","",VLOOKUP(CONCATENATE(Upload!$K128,Upload!M128),'Account Codes'!$B:$I,8,FALSE))</f>
        <v>Total Revenue</v>
      </c>
      <c r="O128" s="7">
        <f>IF($U128="","",School!$C10)</f>
        <v>99</v>
      </c>
      <c r="P128" s="7" t="str">
        <f>IF($U128="","",VLOOKUP(CONCATENATE(Upload!$K128,Upload!O128),'Account Codes'!$C:$L,10,FALSE))</f>
        <v>Total Revenue</v>
      </c>
      <c r="Q128" s="7">
        <f>IF($U128="","",School!$D10)</f>
        <v>99</v>
      </c>
      <c r="R128" s="7" t="str">
        <f>IF($U128="","",VLOOKUP(CONCATENATE(Upload!$K128,Upload!Q128),'Account Codes'!$D:$O,12,FALSE))</f>
        <v>Total Revenue</v>
      </c>
      <c r="S128" s="7">
        <f>IF($U128="","",School!$E10)</f>
        <v>999</v>
      </c>
      <c r="T128" s="7" t="str">
        <f>IF($U128="","",VLOOKUP(CONCATENATE(Upload!$K128,Upload!S128),'Account Codes'!$A:$S,18,FALSE))</f>
        <v>Total Revenue</v>
      </c>
      <c r="U128" s="7">
        <f>IF(School!A10="","",School!$I10)</f>
        <v>0</v>
      </c>
      <c r="V128" s="7" t="str">
        <f>IF($U128="","",VLOOKUP(CONCATENATE(Upload!$K128,S128),'Account Codes'!$A:$S,19,FALSE))</f>
        <v xml:space="preserve">This item is used for the subtotal of revenue in each class breakout and the total revenue. </v>
      </c>
      <c r="W128" s="7" t="str">
        <f>IF($U128="","",VLOOKUP(CONCATENATE(Upload!$K128,S128),'Account Codes'!$A:$T,20,FALSE))</f>
        <v>N/A, no school UCOA code listed</v>
      </c>
    </row>
    <row r="129" spans="1:23" x14ac:dyDescent="0.25">
      <c r="A129" s="7">
        <f>IF($U129="","",School!$D$1)</f>
        <v>10</v>
      </c>
      <c r="B129" s="7" t="str">
        <f>IF($U129="","",School!$G$1)</f>
        <v>Barrington school district</v>
      </c>
      <c r="C129" s="7">
        <f>IF($U129="","",School!$D$3)</f>
        <v>2</v>
      </c>
      <c r="D129" s="7" t="str">
        <f>IF($U129="","",School!$G$3)</f>
        <v>Budget to Actual 1</v>
      </c>
      <c r="E129" s="7">
        <f>IF($U129="","",School!$G$2)</f>
        <v>2023</v>
      </c>
      <c r="F129" s="7" t="str">
        <f t="shared" ref="F129:F141" si="9">IF($U129="","","Fiscal Year of Report")</f>
        <v>Fiscal Year of Report</v>
      </c>
      <c r="G129" s="7">
        <f>IF($U129="","",School!$G$6)</f>
        <v>8</v>
      </c>
      <c r="H129" s="7" t="str">
        <f>IF($U129="","",VLOOKUP(Upload!G129,'Other Codes'!$G$2:$H$10,2,FALSE))</f>
        <v>Projected</v>
      </c>
      <c r="I129" s="7">
        <f>IF($U129="","",School!$I$7)</f>
        <v>7</v>
      </c>
      <c r="J129" s="7" t="str">
        <f>IF($U129="","",VLOOKUP(Upload!I129,'Other Codes'!$J$2:$K$8,2,FALSE))</f>
        <v>General Fund Elimination</v>
      </c>
      <c r="K129" s="7">
        <f>IF($U129="","",School!$A11)</f>
        <v>7</v>
      </c>
      <c r="L129" s="7" t="str">
        <f>IF($U129="","",VLOOKUP(K129,'Account Codes'!$E:$F,2,FALSE))</f>
        <v xml:space="preserve">Financing Sources </v>
      </c>
      <c r="M129" s="7">
        <f>IF($U129="","",School!$B11)</f>
        <v>99</v>
      </c>
      <c r="N129" s="7" t="str">
        <f>IF($U129="","",VLOOKUP(CONCATENATE(Upload!$K129,Upload!M129),'Account Codes'!$B:$I,8,FALSE))</f>
        <v>Financing Sources: Total</v>
      </c>
      <c r="O129" s="7">
        <f>IF($U129="","",School!$C11)</f>
        <v>99</v>
      </c>
      <c r="P129" s="7" t="str">
        <f>IF($U129="","",VLOOKUP(CONCATENATE(Upload!$K129,Upload!O129),'Account Codes'!$C:$L,10,FALSE))</f>
        <v>Financing Sources: Total</v>
      </c>
      <c r="Q129" s="7">
        <f>IF($U129="","",School!$D11)</f>
        <v>99</v>
      </c>
      <c r="R129" s="7" t="str">
        <f>IF($U129="","",VLOOKUP(CONCATENATE(Upload!$K129,Upload!Q129),'Account Codes'!$D:$O,12,FALSE))</f>
        <v>Financing Sources: Total</v>
      </c>
      <c r="S129" s="7">
        <f>IF($U129="","",School!$E11)</f>
        <v>999</v>
      </c>
      <c r="T129" s="7" t="str">
        <f>IF($U129="","",VLOOKUP(CONCATENATE(Upload!$K129,Upload!S129),'Account Codes'!$A:$S,18,FALSE))</f>
        <v>Financing Sources: Total</v>
      </c>
      <c r="U129" s="7">
        <f>IF(School!A11="","",School!$I11)</f>
        <v>0</v>
      </c>
      <c r="V129" s="7" t="str">
        <f>IF($U129="","",VLOOKUP(CONCATENATE(Upload!$K129,S129),'Account Codes'!$A:$S,19,FALSE))</f>
        <v>Total of all financing sources</v>
      </c>
      <c r="W129" s="7" t="str">
        <f>IF($U129="","",VLOOKUP(CONCATENATE(Upload!$K129,S129),'Account Codes'!$A:$T,20,FALSE))</f>
        <v/>
      </c>
    </row>
    <row r="130" spans="1:23" x14ac:dyDescent="0.25">
      <c r="A130" s="7" t="str">
        <f>IF($U130="","",School!$D$1)</f>
        <v/>
      </c>
      <c r="B130" s="7" t="str">
        <f>IF($U130="","",School!$G$1)</f>
        <v/>
      </c>
      <c r="C130" s="7" t="str">
        <f>IF($U130="","",School!$D$3)</f>
        <v/>
      </c>
      <c r="D130" s="7" t="str">
        <f>IF($U130="","",School!$G$3)</f>
        <v/>
      </c>
      <c r="E130" s="7" t="str">
        <f>IF($U130="","",School!$G$2)</f>
        <v/>
      </c>
      <c r="F130" s="7" t="str">
        <f t="shared" si="9"/>
        <v/>
      </c>
      <c r="G130" s="7" t="str">
        <f>IF($U130="","",School!$G$6)</f>
        <v/>
      </c>
      <c r="H130" s="7" t="str">
        <f>IF($U130="","",VLOOKUP(Upload!G130,'Other Codes'!$G$2:$H$10,2,FALSE))</f>
        <v/>
      </c>
      <c r="I130" s="7" t="str">
        <f>IF($U130="","",School!$I$7)</f>
        <v/>
      </c>
      <c r="J130" s="7" t="str">
        <f>IF($U130="","",VLOOKUP(Upload!I130,'Other Codes'!$J$2:$K$8,2,FALSE))</f>
        <v/>
      </c>
      <c r="K130" s="7" t="str">
        <f>IF($U130="","",School!$A12)</f>
        <v/>
      </c>
      <c r="L130" s="7" t="str">
        <f>IF($U130="","",VLOOKUP(K130,'Account Codes'!$E:$F,2,FALSE))</f>
        <v/>
      </c>
      <c r="M130" s="7" t="str">
        <f>IF($U130="","",School!$B12)</f>
        <v/>
      </c>
      <c r="N130" s="7" t="str">
        <f>IF($U130="","",VLOOKUP(CONCATENATE(Upload!$K130,Upload!M130),'Account Codes'!$B:$I,8,FALSE))</f>
        <v/>
      </c>
      <c r="O130" s="7" t="str">
        <f>IF($U130="","",School!$C12)</f>
        <v/>
      </c>
      <c r="P130" s="7" t="str">
        <f>IF($U130="","",VLOOKUP(CONCATENATE(Upload!$K130,Upload!O130),'Account Codes'!$C:$L,10,FALSE))</f>
        <v/>
      </c>
      <c r="Q130" s="7" t="str">
        <f>IF($U130="","",School!$D12)</f>
        <v/>
      </c>
      <c r="R130" s="7" t="str">
        <f>IF($U130="","",VLOOKUP(CONCATENATE(Upload!$K130,Upload!Q130),'Account Codes'!$D:$O,12,FALSE))</f>
        <v/>
      </c>
      <c r="S130" s="7" t="str">
        <f>IF($U130="","",School!$E12)</f>
        <v/>
      </c>
      <c r="T130" s="7" t="str">
        <f>IF($U130="","",VLOOKUP(CONCATENATE(Upload!$K130,Upload!S130),'Account Codes'!$A:$S,18,FALSE))</f>
        <v/>
      </c>
      <c r="U130" s="7" t="str">
        <f>IF(School!A12="","",School!$I12)</f>
        <v/>
      </c>
      <c r="V130" s="7" t="str">
        <f>IF($U130="","",VLOOKUP(CONCATENATE(Upload!$K130,S130),'Account Codes'!$A:$S,19,FALSE))</f>
        <v/>
      </c>
      <c r="W130" s="7" t="str">
        <f>IF($U130="","",VLOOKUP(CONCATENATE(Upload!$K130,S130),'Account Codes'!$A:$T,20,FALSE))</f>
        <v/>
      </c>
    </row>
    <row r="131" spans="1:23" x14ac:dyDescent="0.25">
      <c r="A131" s="7">
        <f>IF($U131="","",School!$D$1)</f>
        <v>10</v>
      </c>
      <c r="B131" s="7" t="str">
        <f>IF($U131="","",School!$G$1)</f>
        <v>Barrington school district</v>
      </c>
      <c r="C131" s="7">
        <f>IF($U131="","",School!$D$3)</f>
        <v>2</v>
      </c>
      <c r="D131" s="7" t="str">
        <f>IF($U131="","",School!$G$3)</f>
        <v>Budget to Actual 1</v>
      </c>
      <c r="E131" s="7">
        <f>IF($U131="","",School!$G$2)</f>
        <v>2023</v>
      </c>
      <c r="F131" s="7" t="str">
        <f t="shared" si="9"/>
        <v>Fiscal Year of Report</v>
      </c>
      <c r="G131" s="7">
        <f>IF($U131="","",School!$G$6)</f>
        <v>8</v>
      </c>
      <c r="H131" s="7" t="str">
        <f>IF($U131="","",VLOOKUP(Upload!G131,'Other Codes'!$G$2:$H$10,2,FALSE))</f>
        <v>Projected</v>
      </c>
      <c r="I131" s="7">
        <f>IF($U131="","",School!$I$7)</f>
        <v>7</v>
      </c>
      <c r="J131" s="7" t="str">
        <f>IF($U131="","",VLOOKUP(Upload!I131,'Other Codes'!$J$2:$K$8,2,FALSE))</f>
        <v>General Fund Elimination</v>
      </c>
      <c r="K131" s="7">
        <f>IF($U131="","",School!$A13)</f>
        <v>2</v>
      </c>
      <c r="L131" s="7" t="str">
        <f>IF($U131="","",VLOOKUP(K131,'Account Codes'!$E:$F,2,FALSE))</f>
        <v>Expenditures</v>
      </c>
      <c r="M131" s="7">
        <f>IF($U131="","",School!$B13)</f>
        <v>99</v>
      </c>
      <c r="N131" s="7" t="str">
        <f>IF($U131="","",VLOOKUP(CONCATENATE(Upload!$K131,Upload!M131),'Account Codes'!$B:$I,8,FALSE))</f>
        <v>Total Expenditures</v>
      </c>
      <c r="O131" s="7">
        <f>IF($U131="","",School!$C13)</f>
        <v>99</v>
      </c>
      <c r="P131" s="7" t="str">
        <f>IF($U131="","",VLOOKUP(CONCATENATE(Upload!$K131,Upload!O131),'Account Codes'!$C:$L,10,FALSE))</f>
        <v>Total Expenditures</v>
      </c>
      <c r="Q131" s="7">
        <f>IF($U131="","",School!$D13)</f>
        <v>99</v>
      </c>
      <c r="R131" s="7" t="str">
        <f>IF($U131="","",VLOOKUP(CONCATENATE(Upload!$K131,Upload!Q131),'Account Codes'!$D:$O,12,FALSE))</f>
        <v>Total Expenditures</v>
      </c>
      <c r="S131" s="7">
        <f>IF($U131="","",School!$E13)</f>
        <v>999</v>
      </c>
      <c r="T131" s="7" t="str">
        <f>IF($U131="","",VLOOKUP(CONCATENATE(Upload!$K131,Upload!S131),'Account Codes'!$A:$S,18,FALSE))</f>
        <v>Total Expenditures</v>
      </c>
      <c r="U131" s="7">
        <f>IF(School!A13="","",School!$I13)</f>
        <v>0</v>
      </c>
      <c r="V131" s="7" t="str">
        <f>IF($U131="","",VLOOKUP(CONCATENATE(Upload!$K131,S131),'Account Codes'!$A:$S,19,FALSE))</f>
        <v xml:space="preserve">This item is used for the subtotal of expenditures in each department and the total expenditures. </v>
      </c>
      <c r="W131" s="7" t="str">
        <f>IF($U131="","",VLOOKUP(CONCATENATE(Upload!$K131,S131),'Account Codes'!$A:$T,20,FALSE))</f>
        <v>N/A, no school UCOA code listed</v>
      </c>
    </row>
    <row r="132" spans="1:23" x14ac:dyDescent="0.25">
      <c r="A132" s="7">
        <f>IF($U132="","",School!$D$1)</f>
        <v>10</v>
      </c>
      <c r="B132" s="7" t="str">
        <f>IF($U132="","",School!$G$1)</f>
        <v>Barrington school district</v>
      </c>
      <c r="C132" s="7">
        <f>IF($U132="","",School!$D$3)</f>
        <v>2</v>
      </c>
      <c r="D132" s="7" t="str">
        <f>IF($U132="","",School!$G$3)</f>
        <v>Budget to Actual 1</v>
      </c>
      <c r="E132" s="7">
        <f>IF($U132="","",School!$G$2)</f>
        <v>2023</v>
      </c>
      <c r="F132" s="7" t="str">
        <f t="shared" si="9"/>
        <v>Fiscal Year of Report</v>
      </c>
      <c r="G132" s="7">
        <f>IF($U132="","",School!$G$6)</f>
        <v>8</v>
      </c>
      <c r="H132" s="7" t="str">
        <f>IF($U132="","",VLOOKUP(Upload!G132,'Other Codes'!$G$2:$H$10,2,FALSE))</f>
        <v>Projected</v>
      </c>
      <c r="I132" s="7">
        <f>IF($U132="","",School!$I$7)</f>
        <v>7</v>
      </c>
      <c r="J132" s="7" t="str">
        <f>IF($U132="","",VLOOKUP(Upload!I132,'Other Codes'!$J$2:$K$8,2,FALSE))</f>
        <v>General Fund Elimination</v>
      </c>
      <c r="K132" s="7">
        <f>IF($U132="","",School!$A14)</f>
        <v>8</v>
      </c>
      <c r="L132" s="7" t="str">
        <f>IF($U132="","",VLOOKUP(K132,'Account Codes'!$E:$F,2,FALSE))</f>
        <v>Financing Uses</v>
      </c>
      <c r="M132" s="7">
        <f>IF($U132="","",School!$B14)</f>
        <v>99</v>
      </c>
      <c r="N132" s="7" t="str">
        <f>IF($U132="","",VLOOKUP(CONCATENATE(Upload!$K132,Upload!M132),'Account Codes'!$B:$I,8,FALSE))</f>
        <v>Financing Uses: Total</v>
      </c>
      <c r="O132" s="7">
        <f>IF($U132="","",School!$C14)</f>
        <v>99</v>
      </c>
      <c r="P132" s="7" t="str">
        <f>IF($U132="","",VLOOKUP(CONCATENATE(Upload!$K132,Upload!O132),'Account Codes'!$C:$L,10,FALSE))</f>
        <v>Financing Uses: Total</v>
      </c>
      <c r="Q132" s="7">
        <f>IF($U132="","",School!$D14)</f>
        <v>99</v>
      </c>
      <c r="R132" s="7" t="str">
        <f>IF($U132="","",VLOOKUP(CONCATENATE(Upload!$K132,Upload!Q132),'Account Codes'!$D:$O,12,FALSE))</f>
        <v>Financing Uses: Total</v>
      </c>
      <c r="S132" s="7">
        <f>IF($U132="","",School!$E14)</f>
        <v>999</v>
      </c>
      <c r="T132" s="7" t="str">
        <f>IF($U132="","",VLOOKUP(CONCATENATE(Upload!$K132,Upload!S132),'Account Codes'!$A:$S,18,FALSE))</f>
        <v>Financing Uses: Total</v>
      </c>
      <c r="U132" s="7">
        <f>IF(School!A14="","",School!$I14)</f>
        <v>0</v>
      </c>
      <c r="V132" s="7" t="str">
        <f>IF($U132="","",VLOOKUP(CONCATENATE(Upload!$K132,S132),'Account Codes'!$A:$S,19,FALSE))</f>
        <v>Total of all financing uses</v>
      </c>
      <c r="W132" s="7" t="str">
        <f>IF($U132="","",VLOOKUP(CONCATENATE(Upload!$K132,S132),'Account Codes'!$A:$T,20,FALSE))</f>
        <v/>
      </c>
    </row>
    <row r="133" spans="1:23" x14ac:dyDescent="0.25">
      <c r="A133" s="7" t="str">
        <f>IF($U133="","",School!$D$1)</f>
        <v/>
      </c>
      <c r="B133" s="7" t="str">
        <f>IF($U133="","",School!$G$1)</f>
        <v/>
      </c>
      <c r="C133" s="7" t="str">
        <f>IF($U133="","",School!$D$3)</f>
        <v/>
      </c>
      <c r="D133" s="7" t="str">
        <f>IF($U133="","",School!$G$3)</f>
        <v/>
      </c>
      <c r="E133" s="7" t="str">
        <f>IF($U133="","",School!$G$2)</f>
        <v/>
      </c>
      <c r="F133" s="7" t="str">
        <f t="shared" si="9"/>
        <v/>
      </c>
      <c r="G133" s="7" t="str">
        <f>IF($U133="","",School!$G$6)</f>
        <v/>
      </c>
      <c r="H133" s="7" t="str">
        <f>IF($U133="","",VLOOKUP(Upload!G133,'Other Codes'!$G$2:$H$10,2,FALSE))</f>
        <v/>
      </c>
      <c r="I133" s="7" t="str">
        <f>IF($U133="","",School!$I$7)</f>
        <v/>
      </c>
      <c r="J133" s="7" t="str">
        <f>IF($U133="","",VLOOKUP(Upload!I133,'Other Codes'!$J$2:$K$8,2,FALSE))</f>
        <v/>
      </c>
      <c r="K133" s="7" t="str">
        <f>IF($U133="","",School!$A15)</f>
        <v/>
      </c>
      <c r="L133" s="7" t="str">
        <f>IF($U133="","",VLOOKUP(K133,'Account Codes'!$E:$F,2,FALSE))</f>
        <v/>
      </c>
      <c r="M133" s="7" t="str">
        <f>IF($U133="","",School!$B15)</f>
        <v/>
      </c>
      <c r="N133" s="7" t="str">
        <f>IF($U133="","",VLOOKUP(CONCATENATE(Upload!$K133,Upload!M133),'Account Codes'!$B:$I,8,FALSE))</f>
        <v/>
      </c>
      <c r="O133" s="7" t="str">
        <f>IF($U133="","",School!$C15)</f>
        <v/>
      </c>
      <c r="P133" s="7" t="str">
        <f>IF($U133="","",VLOOKUP(CONCATENATE(Upload!$K133,Upload!O133),'Account Codes'!$C:$L,10,FALSE))</f>
        <v/>
      </c>
      <c r="Q133" s="7" t="str">
        <f>IF($U133="","",School!$D15)</f>
        <v/>
      </c>
      <c r="R133" s="7" t="str">
        <f>IF($U133="","",VLOOKUP(CONCATENATE(Upload!$K133,Upload!Q133),'Account Codes'!$D:$O,12,FALSE))</f>
        <v/>
      </c>
      <c r="S133" s="7" t="str">
        <f>IF($U133="","",School!$E15)</f>
        <v/>
      </c>
      <c r="T133" s="7" t="str">
        <f>IF($U133="","",VLOOKUP(CONCATENATE(Upload!$K133,Upload!S133),'Account Codes'!$A:$S,18,FALSE))</f>
        <v/>
      </c>
      <c r="U133" s="7" t="str">
        <f>IF(School!A15="","",School!$I15)</f>
        <v/>
      </c>
      <c r="V133" s="7" t="str">
        <f>IF($U133="","",VLOOKUP(CONCATENATE(Upload!$K133,S133),'Account Codes'!$A:$S,19,FALSE))</f>
        <v/>
      </c>
      <c r="W133" s="7" t="str">
        <f>IF($U133="","",VLOOKUP(CONCATENATE(Upload!$K133,S133),'Account Codes'!$A:$T,20,FALSE))</f>
        <v/>
      </c>
    </row>
    <row r="134" spans="1:23" x14ac:dyDescent="0.25">
      <c r="A134" s="7">
        <f>IF($U134="","",School!$D$1)</f>
        <v>10</v>
      </c>
      <c r="B134" s="7" t="str">
        <f>IF($U134="","",School!$G$1)</f>
        <v>Barrington school district</v>
      </c>
      <c r="C134" s="7">
        <f>IF($U134="","",School!$D$3)</f>
        <v>2</v>
      </c>
      <c r="D134" s="7" t="str">
        <f>IF($U134="","",School!$G$3)</f>
        <v>Budget to Actual 1</v>
      </c>
      <c r="E134" s="7">
        <f>IF($U134="","",School!$G$2)</f>
        <v>2023</v>
      </c>
      <c r="F134" s="7" t="str">
        <f t="shared" si="9"/>
        <v>Fiscal Year of Report</v>
      </c>
      <c r="G134" s="7">
        <f>IF($U134="","",School!$G$6)</f>
        <v>8</v>
      </c>
      <c r="H134" s="7" t="str">
        <f>IF($U134="","",VLOOKUP(Upload!G134,'Other Codes'!$G$2:$H$10,2,FALSE))</f>
        <v>Projected</v>
      </c>
      <c r="I134" s="7">
        <f>IF($U134="","",School!$I$7)</f>
        <v>7</v>
      </c>
      <c r="J134" s="7" t="str">
        <f>IF($U134="","",VLOOKUP(Upload!I134,'Other Codes'!$J$2:$K$8,2,FALSE))</f>
        <v>General Fund Elimination</v>
      </c>
      <c r="K134" s="7">
        <f>IF($U134="","",School!$A16)</f>
        <v>5</v>
      </c>
      <c r="L134" s="7" t="str">
        <f>IF($U134="","",VLOOKUP(K134,'Account Codes'!$E:$F,2,FALSE))</f>
        <v xml:space="preserve">Fund Balance </v>
      </c>
      <c r="M134" s="7">
        <f>IF($U134="","",School!$B16)</f>
        <v>50</v>
      </c>
      <c r="N134" s="7" t="str">
        <f>IF($U134="","",VLOOKUP(CONCATENATE(Upload!$K134,Upload!M134),'Account Codes'!$B:$I,8,FALSE))</f>
        <v>Fund Balance</v>
      </c>
      <c r="O134" s="7">
        <f>IF($U134="","",School!$C16)</f>
        <v>30</v>
      </c>
      <c r="P134" s="7" t="str">
        <f>IF($U134="","",VLOOKUP(CONCATENATE(Upload!$K134,Upload!O134),'Account Codes'!$C:$L,10,FALSE))</f>
        <v>Net Change</v>
      </c>
      <c r="Q134" s="7">
        <f>IF($U134="","",School!$D16)</f>
        <v>30</v>
      </c>
      <c r="R134" s="7" t="str">
        <f>IF($U134="","",VLOOKUP(CONCATENATE(Upload!$K134,Upload!Q134),'Account Codes'!$D:$O,12,FALSE))</f>
        <v>Net Change</v>
      </c>
      <c r="S134" s="7">
        <f>IF($U134="","",School!$E16)</f>
        <v>300</v>
      </c>
      <c r="T134" s="7" t="str">
        <f>IF($U134="","",VLOOKUP(CONCATENATE(Upload!$K134,Upload!S134),'Account Codes'!$A:$S,18,FALSE))</f>
        <v>Net Change in Fund Balance or Net Position</v>
      </c>
      <c r="U134" s="7">
        <f>IF(School!A16="","",School!$I16)</f>
        <v>0</v>
      </c>
      <c r="V134" s="7" t="str">
        <f>IF($U134="","",VLOOKUP(CONCATENATE(Upload!$K134,S134),'Account Codes'!$A:$S,19,FALSE))</f>
        <v>For any of the reporting periods this item is ending operating balance, which would reflect the end results from current period operations.</v>
      </c>
      <c r="W134" s="7" t="str">
        <f>IF($U134="","",VLOOKUP(CONCATENATE(Upload!$K134,S134),'Account Codes'!$A:$T,20,FALSE))</f>
        <v>N/A, no school UCOA code listed</v>
      </c>
    </row>
    <row r="135" spans="1:23" x14ac:dyDescent="0.25">
      <c r="A135" s="7" t="str">
        <f>IF($U135="","",School!$D$1)</f>
        <v/>
      </c>
      <c r="B135" s="7" t="str">
        <f>IF($U135="","",School!$G$1)</f>
        <v/>
      </c>
      <c r="C135" s="7" t="str">
        <f>IF($U135="","",School!$D$3)</f>
        <v/>
      </c>
      <c r="D135" s="7" t="str">
        <f>IF($U135="","",School!$G$3)</f>
        <v/>
      </c>
      <c r="E135" s="7" t="str">
        <f>IF($U135="","",School!$G$2)</f>
        <v/>
      </c>
      <c r="F135" s="7" t="str">
        <f t="shared" si="9"/>
        <v/>
      </c>
      <c r="G135" s="7" t="str">
        <f>IF($U135="","",School!$G$6)</f>
        <v/>
      </c>
      <c r="H135" s="7" t="str">
        <f>IF($U135="","",VLOOKUP(Upload!G135,'Other Codes'!$G$2:$H$10,2,FALSE))</f>
        <v/>
      </c>
      <c r="I135" s="7" t="str">
        <f>IF($U135="","",School!$I$7)</f>
        <v/>
      </c>
      <c r="J135" s="7" t="str">
        <f>IF($U135="","",VLOOKUP(Upload!I135,'Other Codes'!$J$2:$K$8,2,FALSE))</f>
        <v/>
      </c>
      <c r="K135" s="7" t="str">
        <f>IF($U135="","",School!$A17)</f>
        <v/>
      </c>
      <c r="L135" s="7" t="str">
        <f>IF($U135="","",VLOOKUP(K135,'Account Codes'!$E:$F,2,FALSE))</f>
        <v/>
      </c>
      <c r="M135" s="7" t="str">
        <f>IF($U135="","",School!$B17)</f>
        <v/>
      </c>
      <c r="N135" s="7" t="str">
        <f>IF($U135="","",VLOOKUP(CONCATENATE(Upload!$K135,Upload!M135),'Account Codes'!$B:$I,8,FALSE))</f>
        <v/>
      </c>
      <c r="O135" s="7" t="str">
        <f>IF($U135="","",School!$C17)</f>
        <v/>
      </c>
      <c r="P135" s="7" t="str">
        <f>IF($U135="","",VLOOKUP(CONCATENATE(Upload!$K135,Upload!O135),'Account Codes'!$C:$L,10,FALSE))</f>
        <v/>
      </c>
      <c r="Q135" s="7" t="str">
        <f>IF($U135="","",School!$D17)</f>
        <v/>
      </c>
      <c r="R135" s="7" t="str">
        <f>IF($U135="","",VLOOKUP(CONCATENATE(Upload!$K135,Upload!Q135),'Account Codes'!$D:$O,12,FALSE))</f>
        <v/>
      </c>
      <c r="S135" s="7" t="str">
        <f>IF($U135="","",School!$E17)</f>
        <v/>
      </c>
      <c r="T135" s="7" t="str">
        <f>IF($U135="","",VLOOKUP(CONCATENATE(Upload!$K135,Upload!S135),'Account Codes'!$A:$S,18,FALSE))</f>
        <v/>
      </c>
      <c r="U135" s="7" t="str">
        <f>IF(School!A17="","",School!$I17)</f>
        <v/>
      </c>
      <c r="V135" s="7" t="str">
        <f>IF($U135="","",VLOOKUP(CONCATENATE(Upload!$K135,S135),'Account Codes'!$A:$S,19,FALSE))</f>
        <v/>
      </c>
      <c r="W135" s="7" t="str">
        <f>IF($U135="","",VLOOKUP(CONCATENATE(Upload!$K135,S135),'Account Codes'!$A:$T,20,FALSE))</f>
        <v/>
      </c>
    </row>
    <row r="136" spans="1:23" x14ac:dyDescent="0.25">
      <c r="A136" s="7">
        <f>IF($U136="","",School!$D$1)</f>
        <v>10</v>
      </c>
      <c r="B136" s="7" t="str">
        <f>IF($U136="","",School!$G$1)</f>
        <v>Barrington school district</v>
      </c>
      <c r="C136" s="7">
        <f>IF($U136="","",School!$D$3)</f>
        <v>2</v>
      </c>
      <c r="D136" s="7" t="str">
        <f>IF($U136="","",School!$G$3)</f>
        <v>Budget to Actual 1</v>
      </c>
      <c r="E136" s="7">
        <f>IF($U136="","",School!$G$2)</f>
        <v>2023</v>
      </c>
      <c r="F136" s="7" t="str">
        <f t="shared" si="9"/>
        <v>Fiscal Year of Report</v>
      </c>
      <c r="G136" s="7">
        <f>IF($U136="","",School!$G$6)</f>
        <v>8</v>
      </c>
      <c r="H136" s="7" t="str">
        <f>IF($U136="","",VLOOKUP(Upload!G136,'Other Codes'!$G$2:$H$10,2,FALSE))</f>
        <v>Projected</v>
      </c>
      <c r="I136" s="7">
        <f>IF($U136="","",School!$I$7)</f>
        <v>7</v>
      </c>
      <c r="J136" s="7" t="str">
        <f>IF($U136="","",VLOOKUP(Upload!I136,'Other Codes'!$J$2:$K$8,2,FALSE))</f>
        <v>General Fund Elimination</v>
      </c>
      <c r="K136" s="7">
        <f>IF($U136="","",School!$A18)</f>
        <v>5</v>
      </c>
      <c r="L136" s="7" t="str">
        <f>IF($U136="","",VLOOKUP(K136,'Account Codes'!$E:$F,2,FALSE))</f>
        <v xml:space="preserve">Fund Balance </v>
      </c>
      <c r="M136" s="7">
        <f>IF($U136="","",School!$B18)</f>
        <v>50</v>
      </c>
      <c r="N136" s="7" t="str">
        <f>IF($U136="","",VLOOKUP(CONCATENATE(Upload!$K136,Upload!M136),'Account Codes'!$B:$I,8,FALSE))</f>
        <v>Fund Balance</v>
      </c>
      <c r="O136" s="7">
        <f>IF($U136="","",School!$C18)</f>
        <v>20</v>
      </c>
      <c r="P136" s="7" t="str">
        <f>IF($U136="","",VLOOKUP(CONCATENATE(Upload!$K136,Upload!O136),'Account Codes'!$C:$L,10,FALSE))</f>
        <v>Appropriated Fund Balance</v>
      </c>
      <c r="Q136" s="7">
        <f>IF($U136="","",School!$D18)</f>
        <v>20</v>
      </c>
      <c r="R136" s="7" t="str">
        <f>IF($U136="","",VLOOKUP(CONCATENATE(Upload!$K136,Upload!Q136),'Account Codes'!$D:$O,12,FALSE))</f>
        <v>Appropriation from Fund Balance</v>
      </c>
      <c r="S136" s="7">
        <f>IF($U136="","",School!$E18)</f>
        <v>200</v>
      </c>
      <c r="T136" s="7" t="str">
        <f>IF($U136="","",VLOOKUP(CONCATENATE(Upload!$K136,Upload!S136),'Account Codes'!$A:$S,18,FALSE))</f>
        <v>Appropriation from Fund Balance</v>
      </c>
      <c r="U136" s="7">
        <f>IF(School!A18="","",School!$I18)</f>
        <v>0</v>
      </c>
      <c r="V136" s="7" t="str">
        <f>IF($U136="","",VLOOKUP(CONCATENATE(Upload!$K136,S136),'Account Codes'!$A:$S,19,FALSE))</f>
        <v>Budgeted Appropriation from Fund Balance to be used in current fiscal year</v>
      </c>
      <c r="W136" s="7" t="str">
        <f>IF($U136="","",VLOOKUP(CONCATENATE(Upload!$K136,S136),'Account Codes'!$A:$T,20,FALSE))</f>
        <v>(Budget Only 41250, 43250, 44250 )</v>
      </c>
    </row>
    <row r="137" spans="1:23" x14ac:dyDescent="0.25">
      <c r="A137" s="7">
        <f>IF($U137="","",School!$D$1)</f>
        <v>10</v>
      </c>
      <c r="B137" s="7" t="str">
        <f>IF($U137="","",School!$G$1)</f>
        <v>Barrington school district</v>
      </c>
      <c r="C137" s="7">
        <f>IF($U137="","",School!$D$3)</f>
        <v>2</v>
      </c>
      <c r="D137" s="7" t="str">
        <f>IF($U137="","",School!$G$3)</f>
        <v>Budget to Actual 1</v>
      </c>
      <c r="E137" s="7">
        <f>IF($U137="","",School!$G$2)</f>
        <v>2023</v>
      </c>
      <c r="F137" s="7" t="str">
        <f t="shared" si="9"/>
        <v>Fiscal Year of Report</v>
      </c>
      <c r="G137" s="7">
        <f>IF($U137="","",School!$G$6)</f>
        <v>8</v>
      </c>
      <c r="H137" s="7" t="str">
        <f>IF($U137="","",VLOOKUP(Upload!G137,'Other Codes'!$G$2:$H$10,2,FALSE))</f>
        <v>Projected</v>
      </c>
      <c r="I137" s="7">
        <f>IF($U137="","",School!$I$7)</f>
        <v>7</v>
      </c>
      <c r="J137" s="7" t="str">
        <f>IF($U137="","",VLOOKUP(Upload!I137,'Other Codes'!$J$2:$K$8,2,FALSE))</f>
        <v>General Fund Elimination</v>
      </c>
      <c r="K137" s="7">
        <f>IF($U137="","",School!$A19)</f>
        <v>5</v>
      </c>
      <c r="L137" s="7" t="str">
        <f>IF($U137="","",VLOOKUP(K137,'Account Codes'!$E:$F,2,FALSE))</f>
        <v xml:space="preserve">Fund Balance </v>
      </c>
      <c r="M137" s="7">
        <f>IF($U137="","",School!$B19)</f>
        <v>50</v>
      </c>
      <c r="N137" s="7" t="str">
        <f>IF($U137="","",VLOOKUP(CONCATENATE(Upload!$K137,Upload!M137),'Account Codes'!$B:$I,8,FALSE))</f>
        <v>Fund Balance</v>
      </c>
      <c r="O137" s="7">
        <f>IF($U137="","",School!$C19)</f>
        <v>20</v>
      </c>
      <c r="P137" s="7" t="str">
        <f>IF($U137="","",VLOOKUP(CONCATENATE(Upload!$K137,Upload!O137),'Account Codes'!$C:$L,10,FALSE))</f>
        <v>Appropriated Fund Balance</v>
      </c>
      <c r="Q137" s="7">
        <f>IF($U137="","",School!$D19)</f>
        <v>25</v>
      </c>
      <c r="R137" s="7" t="str">
        <f>IF($U137="","",VLOOKUP(CONCATENATE(Upload!$K137,Upload!Q137),'Account Codes'!$D:$O,12,FALSE))</f>
        <v>Appropriation to Fund Balance</v>
      </c>
      <c r="S137" s="7">
        <f>IF($U137="","",School!$E19)</f>
        <v>250</v>
      </c>
      <c r="T137" s="7" t="str">
        <f>IF($U137="","",VLOOKUP(CONCATENATE(Upload!$K137,Upload!S137),'Account Codes'!$A:$S,18,FALSE))</f>
        <v>Appropriation to Fund Balance</v>
      </c>
      <c r="U137" s="7">
        <f>IF(School!A19="","",School!$I19)</f>
        <v>0</v>
      </c>
      <c r="V137" s="7" t="str">
        <f>IF($U137="","",VLOOKUP(CONCATENATE(Upload!$K137,S137),'Account Codes'!$A:$S,19,FALSE))</f>
        <v>Budgeted Appropriation to Fund Balance to be reserved for future use in current fiscal year</v>
      </c>
      <c r="W137" s="7" t="str">
        <f>IF($U137="","",VLOOKUP(CONCATENATE(Upload!$K137,S137),'Account Codes'!$A:$T,20,FALSE))</f>
        <v>(Budget Only, N/A, no school UCOA code listed)</v>
      </c>
    </row>
    <row r="138" spans="1:23" x14ac:dyDescent="0.25">
      <c r="A138" s="7" t="str">
        <f>IF($U138="","",School!$D$1)</f>
        <v/>
      </c>
      <c r="B138" s="7" t="str">
        <f>IF($U138="","",School!$G$1)</f>
        <v/>
      </c>
      <c r="C138" s="7" t="str">
        <f>IF($U138="","",School!$D$3)</f>
        <v/>
      </c>
      <c r="D138" s="7" t="str">
        <f>IF($U138="","",School!$G$3)</f>
        <v/>
      </c>
      <c r="E138" s="7" t="str">
        <f>IF($U138="","",School!$G$2)</f>
        <v/>
      </c>
      <c r="F138" s="7" t="str">
        <f t="shared" si="9"/>
        <v/>
      </c>
      <c r="G138" s="7" t="str">
        <f>IF($U138="","",School!$G$6)</f>
        <v/>
      </c>
      <c r="H138" s="7" t="str">
        <f>IF($U138="","",VLOOKUP(Upload!G138,'Other Codes'!$G$2:$H$10,2,FALSE))</f>
        <v/>
      </c>
      <c r="I138" s="7" t="str">
        <f>IF($U138="","",School!$I$7)</f>
        <v/>
      </c>
      <c r="J138" s="7" t="str">
        <f>IF($U138="","",VLOOKUP(Upload!I138,'Other Codes'!$J$2:$K$8,2,FALSE))</f>
        <v/>
      </c>
      <c r="K138" s="7" t="str">
        <f>IF($U138="","",School!$A20)</f>
        <v/>
      </c>
      <c r="L138" s="7" t="str">
        <f>IF($U138="","",VLOOKUP(K138,'Account Codes'!$E:$F,2,FALSE))</f>
        <v/>
      </c>
      <c r="M138" s="7" t="str">
        <f>IF($U138="","",School!$B20)</f>
        <v/>
      </c>
      <c r="N138" s="7" t="str">
        <f>IF($U138="","",VLOOKUP(CONCATENATE(Upload!$K138,Upload!M138),'Account Codes'!$B:$I,8,FALSE))</f>
        <v/>
      </c>
      <c r="O138" s="7" t="str">
        <f>IF($U138="","",School!$C20)</f>
        <v/>
      </c>
      <c r="P138" s="7" t="str">
        <f>IF($U138="","",VLOOKUP(CONCATENATE(Upload!$K138,Upload!O138),'Account Codes'!$C:$L,10,FALSE))</f>
        <v/>
      </c>
      <c r="Q138" s="7" t="str">
        <f>IF($U138="","",School!$D20)</f>
        <v/>
      </c>
      <c r="R138" s="7" t="str">
        <f>IF($U138="","",VLOOKUP(CONCATENATE(Upload!$K138,Upload!Q138),'Account Codes'!$D:$O,12,FALSE))</f>
        <v/>
      </c>
      <c r="S138" s="7" t="str">
        <f>IF($U138="","",School!$E20)</f>
        <v/>
      </c>
      <c r="T138" s="7" t="str">
        <f>IF($U138="","",VLOOKUP(CONCATENATE(Upload!$K138,Upload!S138),'Account Codes'!$A:$S,18,FALSE))</f>
        <v/>
      </c>
      <c r="U138" s="7" t="str">
        <f>IF(School!A20="","",School!$I20)</f>
        <v/>
      </c>
      <c r="V138" s="7" t="str">
        <f>IF($U138="","",VLOOKUP(CONCATENATE(Upload!$K138,S138),'Account Codes'!$A:$S,19,FALSE))</f>
        <v/>
      </c>
      <c r="W138" s="7" t="str">
        <f>IF($U138="","",VLOOKUP(CONCATENATE(Upload!$K138,S138),'Account Codes'!$A:$T,20,FALSE))</f>
        <v/>
      </c>
    </row>
    <row r="139" spans="1:23" x14ac:dyDescent="0.25">
      <c r="A139" s="7">
        <f>IF($U139="","",School!$D$1)</f>
        <v>10</v>
      </c>
      <c r="B139" s="7" t="str">
        <f>IF($U139="","",School!$G$1)</f>
        <v>Barrington school district</v>
      </c>
      <c r="C139" s="7">
        <f>IF($U139="","",School!$D$3)</f>
        <v>2</v>
      </c>
      <c r="D139" s="7" t="str">
        <f>IF($U139="","",School!$G$3)</f>
        <v>Budget to Actual 1</v>
      </c>
      <c r="E139" s="7">
        <f>IF($U139="","",School!$G$2)</f>
        <v>2023</v>
      </c>
      <c r="F139" s="7" t="str">
        <f t="shared" si="9"/>
        <v>Fiscal Year of Report</v>
      </c>
      <c r="G139" s="7">
        <f>IF($U139="","",School!$G$6)</f>
        <v>8</v>
      </c>
      <c r="H139" s="7" t="str">
        <f>IF($U139="","",VLOOKUP(Upload!G139,'Other Codes'!$G$2:$H$10,2,FALSE))</f>
        <v>Projected</v>
      </c>
      <c r="I139" s="7">
        <f>IF($U139="","",School!$I$7)</f>
        <v>7</v>
      </c>
      <c r="J139" s="7" t="str">
        <f>IF($U139="","",VLOOKUP(Upload!I139,'Other Codes'!$J$2:$K$8,2,FALSE))</f>
        <v>General Fund Elimination</v>
      </c>
      <c r="K139" s="7">
        <f>IF($U139="","",School!$A21)</f>
        <v>5</v>
      </c>
      <c r="L139" s="7" t="str">
        <f>IF($U139="","",VLOOKUP(K139,'Account Codes'!$E:$F,2,FALSE))</f>
        <v xml:space="preserve">Fund Balance </v>
      </c>
      <c r="M139" s="7">
        <f>IF($U139="","",School!$B21)</f>
        <v>50</v>
      </c>
      <c r="N139" s="7" t="str">
        <f>IF($U139="","",VLOOKUP(CONCATENATE(Upload!$K139,Upload!M139),'Account Codes'!$B:$I,8,FALSE))</f>
        <v>Fund Balance</v>
      </c>
      <c r="O139" s="7">
        <f>IF($U139="","",School!$C21)</f>
        <v>30</v>
      </c>
      <c r="P139" s="7" t="str">
        <f>IF($U139="","",VLOOKUP(CONCATENATE(Upload!$K139,Upload!O139),'Account Codes'!$C:$L,10,FALSE))</f>
        <v>Net Change</v>
      </c>
      <c r="Q139" s="7">
        <f>IF($U139="","",School!$D21)</f>
        <v>30</v>
      </c>
      <c r="R139" s="7" t="str">
        <f>IF($U139="","",VLOOKUP(CONCATENATE(Upload!$K139,Upload!Q139),'Account Codes'!$D:$O,12,FALSE))</f>
        <v>Net Change</v>
      </c>
      <c r="S139" s="7">
        <f>IF($U139="","",School!$E21)</f>
        <v>310</v>
      </c>
      <c r="T139" s="7" t="str">
        <f>IF($U139="","",VLOOKUP(CONCATENATE(Upload!$K139,Upload!S139),'Account Codes'!$A:$S,18,FALSE))</f>
        <v>Unresolved Budget Deficit</v>
      </c>
      <c r="U139" s="7">
        <f>IF(School!A21="","",School!$I21)</f>
        <v>0</v>
      </c>
      <c r="V139" s="7" t="str">
        <f>IF($U139="","",VLOOKUP(CONCATENATE(Upload!$K139,S139),'Account Codes'!$A:$S,19,FALSE))</f>
        <v>Net change in fund balance or net position that is not offset by an equal or greater amount of appropriation of fund balance</v>
      </c>
      <c r="W139" s="7" t="str">
        <f>IF($U139="","",VLOOKUP(CONCATENATE(Upload!$K139,S139),'Account Codes'!$A:$T,20,FALSE))</f>
        <v/>
      </c>
    </row>
    <row r="140" spans="1:23" x14ac:dyDescent="0.25">
      <c r="A140" s="7" t="str">
        <f>IF($U140="","",School!$D$1)</f>
        <v/>
      </c>
      <c r="B140" s="7" t="str">
        <f>IF($U140="","",School!$G$1)</f>
        <v/>
      </c>
      <c r="C140" s="7" t="str">
        <f>IF($U140="","",School!$D$3)</f>
        <v/>
      </c>
      <c r="D140" s="7" t="str">
        <f>IF($U140="","",School!$G$3)</f>
        <v/>
      </c>
      <c r="E140" s="7" t="str">
        <f>IF($U140="","",School!$G$2)</f>
        <v/>
      </c>
      <c r="F140" s="7" t="str">
        <f t="shared" si="9"/>
        <v/>
      </c>
      <c r="G140" s="7" t="str">
        <f>IF($U140="","",School!$G$6)</f>
        <v/>
      </c>
      <c r="H140" s="7" t="str">
        <f>IF($U140="","",VLOOKUP(Upload!G140,'Other Codes'!$G$2:$H$10,2,FALSE))</f>
        <v/>
      </c>
      <c r="I140" s="7" t="str">
        <f>IF($U140="","",School!$I$7)</f>
        <v/>
      </c>
      <c r="J140" s="7" t="str">
        <f>IF($U140="","",VLOOKUP(Upload!I140,'Other Codes'!$J$2:$K$8,2,FALSE))</f>
        <v/>
      </c>
      <c r="K140" s="7" t="str">
        <f>IF($U140="","",School!$A22)</f>
        <v/>
      </c>
      <c r="L140" s="7" t="str">
        <f>IF($U140="","",VLOOKUP(K140,'Account Codes'!$E:$F,2,FALSE))</f>
        <v/>
      </c>
      <c r="M140" s="7" t="str">
        <f>IF($U140="","",School!$B22)</f>
        <v/>
      </c>
      <c r="N140" s="7" t="str">
        <f>IF($U140="","",VLOOKUP(CONCATENATE(Upload!$K140,Upload!M140),'Account Codes'!$B:$I,8,FALSE))</f>
        <v/>
      </c>
      <c r="O140" s="7" t="str">
        <f>IF($U140="","",School!$C22)</f>
        <v/>
      </c>
      <c r="P140" s="7" t="str">
        <f>IF($U140="","",VLOOKUP(CONCATENATE(Upload!$K140,Upload!O140),'Account Codes'!$C:$L,10,FALSE))</f>
        <v/>
      </c>
      <c r="Q140" s="7" t="str">
        <f>IF($U140="","",School!$D22)</f>
        <v/>
      </c>
      <c r="R140" s="7" t="str">
        <f>IF($U140="","",VLOOKUP(CONCATENATE(Upload!$K140,Upload!Q140),'Account Codes'!$D:$O,12,FALSE))</f>
        <v/>
      </c>
      <c r="S140" s="7" t="str">
        <f>IF($U140="","",School!$E22)</f>
        <v/>
      </c>
      <c r="T140" s="7" t="str">
        <f>IF($U140="","",VLOOKUP(CONCATENATE(Upload!$K140,Upload!S140),'Account Codes'!$A:$S,18,FALSE))</f>
        <v/>
      </c>
      <c r="U140" s="7" t="str">
        <f>IF(School!A22="","",School!$I22)</f>
        <v/>
      </c>
      <c r="V140" s="7" t="str">
        <f>IF($U140="","",VLOOKUP(CONCATENATE(Upload!$K140,S140),'Account Codes'!$A:$S,19,FALSE))</f>
        <v/>
      </c>
      <c r="W140" s="7" t="str">
        <f>IF($U140="","",VLOOKUP(CONCATENATE(Upload!$K140,S140),'Account Codes'!$A:$T,20,FALSE))</f>
        <v/>
      </c>
    </row>
    <row r="141" spans="1:23" x14ac:dyDescent="0.25">
      <c r="A141" s="7" t="str">
        <f>IF($U141="","",School!$D$1)</f>
        <v/>
      </c>
      <c r="B141" s="7" t="str">
        <f>IF($U141="","",School!$G$1)</f>
        <v/>
      </c>
      <c r="C141" s="7" t="str">
        <f>IF($U141="","",School!$D$3)</f>
        <v/>
      </c>
      <c r="D141" s="7" t="str">
        <f>IF($U141="","",School!$G$3)</f>
        <v/>
      </c>
      <c r="E141" s="7" t="str">
        <f>IF($U141="","",School!$G$2)</f>
        <v/>
      </c>
      <c r="F141" s="7" t="str">
        <f t="shared" si="9"/>
        <v/>
      </c>
      <c r="G141" s="7" t="str">
        <f>IF($U141="","",School!$G$6)</f>
        <v/>
      </c>
      <c r="H141" s="7" t="str">
        <f>IF($U141="","",VLOOKUP(Upload!G141,'Other Codes'!$G$2:$H$10,2,FALSE))</f>
        <v/>
      </c>
      <c r="I141" s="7" t="str">
        <f>IF($U141="","",School!$I$7)</f>
        <v/>
      </c>
      <c r="J141" s="7" t="str">
        <f>IF($U141="","",VLOOKUP(Upload!I141,'Other Codes'!$J$2:$K$8,2,FALSE))</f>
        <v/>
      </c>
      <c r="K141" s="7" t="str">
        <f>IF($U141="","",School!$A23)</f>
        <v/>
      </c>
      <c r="L141" s="7" t="str">
        <f>IF($U141="","",VLOOKUP(K141,'Account Codes'!$E:$F,2,FALSE))</f>
        <v/>
      </c>
      <c r="M141" s="7" t="str">
        <f>IF($U141="","",School!$B23)</f>
        <v/>
      </c>
      <c r="N141" s="7" t="str">
        <f>IF($U141="","",VLOOKUP(CONCATENATE(Upload!$K141,Upload!M141),'Account Codes'!$B:$I,8,FALSE))</f>
        <v/>
      </c>
      <c r="O141" s="7" t="str">
        <f>IF($U141="","",School!$C23)</f>
        <v/>
      </c>
      <c r="P141" s="7" t="str">
        <f>IF($U141="","",VLOOKUP(CONCATENATE(Upload!$K141,Upload!O141),'Account Codes'!$C:$L,10,FALSE))</f>
        <v/>
      </c>
      <c r="Q141" s="7" t="str">
        <f>IF($U141="","",School!$D23)</f>
        <v/>
      </c>
      <c r="R141" s="7" t="str">
        <f>IF($U141="","",VLOOKUP(CONCATENATE(Upload!$K141,Upload!Q141),'Account Codes'!$D:$O,12,FALSE))</f>
        <v/>
      </c>
      <c r="S141" s="7" t="str">
        <f>IF($U141="","",School!$E23)</f>
        <v/>
      </c>
      <c r="T141" s="7" t="str">
        <f>IF($U141="","",VLOOKUP(CONCATENATE(Upload!$K141,Upload!S141),'Account Codes'!$A:$S,18,FALSE))</f>
        <v/>
      </c>
      <c r="U141" s="7" t="str">
        <f>IF(School!A23="","",School!$I23)</f>
        <v/>
      </c>
      <c r="V141" s="7" t="str">
        <f>IF($U141="","",VLOOKUP(CONCATENATE(Upload!$K141,S141),'Account Codes'!$A:$S,19,FALSE))</f>
        <v/>
      </c>
      <c r="W141" s="7" t="str">
        <f>IF($U141="","",VLOOKUP(CONCATENATE(Upload!$K141,S141),'Account Codes'!$A:$T,20,FALSE))</f>
        <v/>
      </c>
    </row>
    <row r="142" spans="1:23" x14ac:dyDescent="0.25">
      <c r="A142" s="8">
        <f>IF($U142="","",School!$D$1)</f>
        <v>10</v>
      </c>
      <c r="B142" s="8" t="str">
        <f>IF($U142="","",School!$G$1)</f>
        <v>Barrington school district</v>
      </c>
      <c r="C142" s="8">
        <f>IF($U142="","",School!$D$3)</f>
        <v>2</v>
      </c>
      <c r="D142" s="8" t="str">
        <f>IF($U142="","",School!$G$3)</f>
        <v>Budget to Actual 1</v>
      </c>
      <c r="E142" s="8">
        <f>IF($U142="","",School!$G$2)</f>
        <v>2023</v>
      </c>
      <c r="F142" s="8" t="str">
        <f>IF($U142="","","Fiscal Year of Report")</f>
        <v>Fiscal Year of Report</v>
      </c>
      <c r="G142" s="8">
        <f>IF($U142="","",School!$G$6)</f>
        <v>8</v>
      </c>
      <c r="H142" s="8" t="str">
        <f>IF($U142="","",VLOOKUP(Upload!G142,'Other Codes'!$G$2:$H$10,2,FALSE))</f>
        <v>Projected</v>
      </c>
      <c r="I142" s="8">
        <f>IF($U142="","",School!$J$7)</f>
        <v>3</v>
      </c>
      <c r="J142" s="8" t="str">
        <f>IF($U142="","",VLOOKUP(Upload!I142,'Other Codes'!$J$2:$K$8,2,FALSE))</f>
        <v>Fund Financial Statements General Fund</v>
      </c>
      <c r="K142" s="8">
        <f>IF($U142="","",School!$A10)</f>
        <v>1</v>
      </c>
      <c r="L142" s="8" t="str">
        <f>IF($U142="","",VLOOKUP(K142,'Account Codes'!$E:$F,2,FALSE))</f>
        <v>Revenue</v>
      </c>
      <c r="M142" s="8">
        <f>IF($U142="","",School!$B10)</f>
        <v>99</v>
      </c>
      <c r="N142" s="8" t="str">
        <f>IF($U142="","",VLOOKUP(CONCATENATE(Upload!$K142,Upload!M142),'Account Codes'!$B:$I,8,FALSE))</f>
        <v>Total Revenue</v>
      </c>
      <c r="O142" s="8">
        <f>IF($U142="","",School!$C10)</f>
        <v>99</v>
      </c>
      <c r="P142" s="8" t="str">
        <f>IF($U142="","",VLOOKUP(CONCATENATE(Upload!$K142,Upload!O142),'Account Codes'!$C:$L,10,FALSE))</f>
        <v>Total Revenue</v>
      </c>
      <c r="Q142" s="8">
        <f>IF($U142="","",School!$D10)</f>
        <v>99</v>
      </c>
      <c r="R142" s="8" t="str">
        <f>IF($U142="","",VLOOKUP(CONCATENATE(Upload!$K142,Upload!Q142),'Account Codes'!$D:$O,12,FALSE))</f>
        <v>Total Revenue</v>
      </c>
      <c r="S142" s="8">
        <f>IF($U142="","",School!$E10)</f>
        <v>999</v>
      </c>
      <c r="T142" s="8" t="str">
        <f>IF($U142="","",VLOOKUP(CONCATENATE(Upload!$K142,Upload!S142),'Account Codes'!$A:$S,18,FALSE))</f>
        <v>Total Revenue</v>
      </c>
      <c r="U142" s="8">
        <f>IF(School!A10="","",School!$J10)</f>
        <v>0</v>
      </c>
      <c r="V142" s="8" t="str">
        <f>IF($U142="","",VLOOKUP(CONCATENATE(Upload!$K142,S142),'Account Codes'!$A:$S,19,FALSE))</f>
        <v xml:space="preserve">This item is used for the subtotal of revenue in each class breakout and the total revenue. </v>
      </c>
      <c r="W142" s="8" t="str">
        <f>IF($U142="","",VLOOKUP(CONCATENATE(Upload!$K142,S142),'Account Codes'!$A:$T,20,FALSE))</f>
        <v>N/A, no school UCOA code listed</v>
      </c>
    </row>
    <row r="143" spans="1:23" x14ac:dyDescent="0.25">
      <c r="A143" s="8">
        <f>IF($U143="","",School!$D$1)</f>
        <v>10</v>
      </c>
      <c r="B143" s="8" t="str">
        <f>IF($U143="","",School!$G$1)</f>
        <v>Barrington school district</v>
      </c>
      <c r="C143" s="8">
        <f>IF($U143="","",School!$D$3)</f>
        <v>2</v>
      </c>
      <c r="D143" s="8" t="str">
        <f>IF($U143="","",School!$G$3)</f>
        <v>Budget to Actual 1</v>
      </c>
      <c r="E143" s="8">
        <f>IF($U143="","",School!$G$2)</f>
        <v>2023</v>
      </c>
      <c r="F143" s="8" t="str">
        <f t="shared" ref="F143:F155" si="10">IF($U143="","","Fiscal Year of Report")</f>
        <v>Fiscal Year of Report</v>
      </c>
      <c r="G143" s="8">
        <f>IF($U143="","",School!$G$6)</f>
        <v>8</v>
      </c>
      <c r="H143" s="8" t="str">
        <f>IF($U143="","",VLOOKUP(Upload!G143,'Other Codes'!$G$2:$H$10,2,FALSE))</f>
        <v>Projected</v>
      </c>
      <c r="I143" s="8">
        <f>IF($U143="","",School!$J$7)</f>
        <v>3</v>
      </c>
      <c r="J143" s="8" t="str">
        <f>IF($U143="","",VLOOKUP(Upload!I143,'Other Codes'!$J$2:$K$8,2,FALSE))</f>
        <v>Fund Financial Statements General Fund</v>
      </c>
      <c r="K143" s="8">
        <f>IF($U143="","",School!$A11)</f>
        <v>7</v>
      </c>
      <c r="L143" s="8" t="str">
        <f>IF($U143="","",VLOOKUP(K143,'Account Codes'!$E:$F,2,FALSE))</f>
        <v xml:space="preserve">Financing Sources </v>
      </c>
      <c r="M143" s="8">
        <f>IF($U143="","",School!$B11)</f>
        <v>99</v>
      </c>
      <c r="N143" s="8" t="str">
        <f>IF($U143="","",VLOOKUP(CONCATENATE(Upload!$K143,Upload!M143),'Account Codes'!$B:$I,8,FALSE))</f>
        <v>Financing Sources: Total</v>
      </c>
      <c r="O143" s="8">
        <f>IF($U143="","",School!$C11)</f>
        <v>99</v>
      </c>
      <c r="P143" s="8" t="str">
        <f>IF($U143="","",VLOOKUP(CONCATENATE(Upload!$K143,Upload!O143),'Account Codes'!$C:$L,10,FALSE))</f>
        <v>Financing Sources: Total</v>
      </c>
      <c r="Q143" s="8">
        <f>IF($U143="","",School!$D11)</f>
        <v>99</v>
      </c>
      <c r="R143" s="8" t="str">
        <f>IF($U143="","",VLOOKUP(CONCATENATE(Upload!$K143,Upload!Q143),'Account Codes'!$D:$O,12,FALSE))</f>
        <v>Financing Sources: Total</v>
      </c>
      <c r="S143" s="8">
        <f>IF($U143="","",School!$E11)</f>
        <v>999</v>
      </c>
      <c r="T143" s="8" t="str">
        <f>IF($U143="","",VLOOKUP(CONCATENATE(Upload!$K143,Upload!S143),'Account Codes'!$A:$S,18,FALSE))</f>
        <v>Financing Sources: Total</v>
      </c>
      <c r="U143" s="8">
        <f>IF(School!A11="","",School!$J11)</f>
        <v>0</v>
      </c>
      <c r="V143" s="8" t="str">
        <f>IF($U143="","",VLOOKUP(CONCATENATE(Upload!$K143,S143),'Account Codes'!$A:$S,19,FALSE))</f>
        <v>Total of all financing sources</v>
      </c>
      <c r="W143" s="8" t="str">
        <f>IF($U143="","",VLOOKUP(CONCATENATE(Upload!$K143,S143),'Account Codes'!$A:$T,20,FALSE))</f>
        <v/>
      </c>
    </row>
    <row r="144" spans="1:23" x14ac:dyDescent="0.25">
      <c r="A144" s="8" t="str">
        <f>IF($U144="","",School!$D$1)</f>
        <v/>
      </c>
      <c r="B144" s="8" t="str">
        <f>IF($U144="","",School!$G$1)</f>
        <v/>
      </c>
      <c r="C144" s="8" t="str">
        <f>IF($U144="","",School!$D$3)</f>
        <v/>
      </c>
      <c r="D144" s="8" t="str">
        <f>IF($U144="","",School!$G$3)</f>
        <v/>
      </c>
      <c r="E144" s="8" t="str">
        <f>IF($U144="","",School!$G$2)</f>
        <v/>
      </c>
      <c r="F144" s="8" t="str">
        <f t="shared" si="10"/>
        <v/>
      </c>
      <c r="G144" s="8" t="str">
        <f>IF($U144="","",School!$G$6)</f>
        <v/>
      </c>
      <c r="H144" s="8" t="str">
        <f>IF($U144="","",VLOOKUP(Upload!G144,'Other Codes'!$G$2:$H$10,2,FALSE))</f>
        <v/>
      </c>
      <c r="I144" s="8" t="str">
        <f>IF($U144="","",School!$J$7)</f>
        <v/>
      </c>
      <c r="J144" s="8" t="str">
        <f>IF($U144="","",VLOOKUP(Upload!I144,'Other Codes'!$J$2:$K$8,2,FALSE))</f>
        <v/>
      </c>
      <c r="K144" s="8" t="str">
        <f>IF($U144="","",School!$A12)</f>
        <v/>
      </c>
      <c r="L144" s="8" t="str">
        <f>IF($U144="","",VLOOKUP(K144,'Account Codes'!$E:$F,2,FALSE))</f>
        <v/>
      </c>
      <c r="M144" s="8" t="str">
        <f>IF($U144="","",School!$B12)</f>
        <v/>
      </c>
      <c r="N144" s="8" t="str">
        <f>IF($U144="","",VLOOKUP(CONCATENATE(Upload!$K144,Upload!M144),'Account Codes'!$B:$I,8,FALSE))</f>
        <v/>
      </c>
      <c r="O144" s="8" t="str">
        <f>IF($U144="","",School!$C12)</f>
        <v/>
      </c>
      <c r="P144" s="8" t="str">
        <f>IF($U144="","",VLOOKUP(CONCATENATE(Upload!$K144,Upload!O144),'Account Codes'!$C:$L,10,FALSE))</f>
        <v/>
      </c>
      <c r="Q144" s="8" t="str">
        <f>IF($U144="","",School!$D12)</f>
        <v/>
      </c>
      <c r="R144" s="8" t="str">
        <f>IF($U144="","",VLOOKUP(CONCATENATE(Upload!$K144,Upload!Q144),'Account Codes'!$D:$O,12,FALSE))</f>
        <v/>
      </c>
      <c r="S144" s="8" t="str">
        <f>IF($U144="","",School!$E12)</f>
        <v/>
      </c>
      <c r="T144" s="8" t="str">
        <f>IF($U144="","",VLOOKUP(CONCATENATE(Upload!$K144,Upload!S144),'Account Codes'!$A:$S,18,FALSE))</f>
        <v/>
      </c>
      <c r="U144" s="8" t="str">
        <f>IF(School!A12="","",School!$J12)</f>
        <v/>
      </c>
      <c r="V144" s="8" t="str">
        <f>IF($U144="","",VLOOKUP(CONCATENATE(Upload!$K144,S144),'Account Codes'!$A:$S,19,FALSE))</f>
        <v/>
      </c>
      <c r="W144" s="8" t="str">
        <f>IF($U144="","",VLOOKUP(CONCATENATE(Upload!$K144,S144),'Account Codes'!$A:$T,20,FALSE))</f>
        <v/>
      </c>
    </row>
    <row r="145" spans="1:23" x14ac:dyDescent="0.25">
      <c r="A145" s="8">
        <f>IF($U145="","",School!$D$1)</f>
        <v>10</v>
      </c>
      <c r="B145" s="8" t="str">
        <f>IF($U145="","",School!$G$1)</f>
        <v>Barrington school district</v>
      </c>
      <c r="C145" s="8">
        <f>IF($U145="","",School!$D$3)</f>
        <v>2</v>
      </c>
      <c r="D145" s="8" t="str">
        <f>IF($U145="","",School!$G$3)</f>
        <v>Budget to Actual 1</v>
      </c>
      <c r="E145" s="8">
        <f>IF($U145="","",School!$G$2)</f>
        <v>2023</v>
      </c>
      <c r="F145" s="8" t="str">
        <f t="shared" si="10"/>
        <v>Fiscal Year of Report</v>
      </c>
      <c r="G145" s="8">
        <f>IF($U145="","",School!$G$6)</f>
        <v>8</v>
      </c>
      <c r="H145" s="8" t="str">
        <f>IF($U145="","",VLOOKUP(Upload!G145,'Other Codes'!$G$2:$H$10,2,FALSE))</f>
        <v>Projected</v>
      </c>
      <c r="I145" s="8">
        <f>IF($U145="","",School!$J$7)</f>
        <v>3</v>
      </c>
      <c r="J145" s="8" t="str">
        <f>IF($U145="","",VLOOKUP(Upload!I145,'Other Codes'!$J$2:$K$8,2,FALSE))</f>
        <v>Fund Financial Statements General Fund</v>
      </c>
      <c r="K145" s="8">
        <f>IF($U145="","",School!$A13)</f>
        <v>2</v>
      </c>
      <c r="L145" s="8" t="str">
        <f>IF($U145="","",VLOOKUP(K145,'Account Codes'!$E:$F,2,FALSE))</f>
        <v>Expenditures</v>
      </c>
      <c r="M145" s="8">
        <f>IF($U145="","",School!$B13)</f>
        <v>99</v>
      </c>
      <c r="N145" s="8" t="str">
        <f>IF($U145="","",VLOOKUP(CONCATENATE(Upload!$K145,Upload!M145),'Account Codes'!$B:$I,8,FALSE))</f>
        <v>Total Expenditures</v>
      </c>
      <c r="O145" s="8">
        <f>IF($U145="","",School!$C13)</f>
        <v>99</v>
      </c>
      <c r="P145" s="8" t="str">
        <f>IF($U145="","",VLOOKUP(CONCATENATE(Upload!$K145,Upload!O145),'Account Codes'!$C:$L,10,FALSE))</f>
        <v>Total Expenditures</v>
      </c>
      <c r="Q145" s="8">
        <f>IF($U145="","",School!$D13)</f>
        <v>99</v>
      </c>
      <c r="R145" s="8" t="str">
        <f>IF($U145="","",VLOOKUP(CONCATENATE(Upload!$K145,Upload!Q145),'Account Codes'!$D:$O,12,FALSE))</f>
        <v>Total Expenditures</v>
      </c>
      <c r="S145" s="8">
        <f>IF($U145="","",School!$E13)</f>
        <v>999</v>
      </c>
      <c r="T145" s="8" t="str">
        <f>IF($U145="","",VLOOKUP(CONCATENATE(Upload!$K145,Upload!S145),'Account Codes'!$A:$S,18,FALSE))</f>
        <v>Total Expenditures</v>
      </c>
      <c r="U145" s="8">
        <f>IF(School!A13="","",School!$J13)</f>
        <v>0</v>
      </c>
      <c r="V145" s="8" t="str">
        <f>IF($U145="","",VLOOKUP(CONCATENATE(Upload!$K145,S145),'Account Codes'!$A:$S,19,FALSE))</f>
        <v xml:space="preserve">This item is used for the subtotal of expenditures in each department and the total expenditures. </v>
      </c>
      <c r="W145" s="8" t="str">
        <f>IF($U145="","",VLOOKUP(CONCATENATE(Upload!$K145,S145),'Account Codes'!$A:$T,20,FALSE))</f>
        <v>N/A, no school UCOA code listed</v>
      </c>
    </row>
    <row r="146" spans="1:23" x14ac:dyDescent="0.25">
      <c r="A146" s="8">
        <f>IF($U146="","",School!$D$1)</f>
        <v>10</v>
      </c>
      <c r="B146" s="8" t="str">
        <f>IF($U146="","",School!$G$1)</f>
        <v>Barrington school district</v>
      </c>
      <c r="C146" s="8">
        <f>IF($U146="","",School!$D$3)</f>
        <v>2</v>
      </c>
      <c r="D146" s="8" t="str">
        <f>IF($U146="","",School!$G$3)</f>
        <v>Budget to Actual 1</v>
      </c>
      <c r="E146" s="8">
        <f>IF($U146="","",School!$G$2)</f>
        <v>2023</v>
      </c>
      <c r="F146" s="8" t="str">
        <f t="shared" si="10"/>
        <v>Fiscal Year of Report</v>
      </c>
      <c r="G146" s="8">
        <f>IF($U146="","",School!$G$6)</f>
        <v>8</v>
      </c>
      <c r="H146" s="8" t="str">
        <f>IF($U146="","",VLOOKUP(Upload!G146,'Other Codes'!$G$2:$H$10,2,FALSE))</f>
        <v>Projected</v>
      </c>
      <c r="I146" s="8">
        <f>IF($U146="","",School!$J$7)</f>
        <v>3</v>
      </c>
      <c r="J146" s="8" t="str">
        <f>IF($U146="","",VLOOKUP(Upload!I146,'Other Codes'!$J$2:$K$8,2,FALSE))</f>
        <v>Fund Financial Statements General Fund</v>
      </c>
      <c r="K146" s="8">
        <f>IF($U146="","",School!$A14)</f>
        <v>8</v>
      </c>
      <c r="L146" s="8" t="str">
        <f>IF($U146="","",VLOOKUP(K146,'Account Codes'!$E:$F,2,FALSE))</f>
        <v>Financing Uses</v>
      </c>
      <c r="M146" s="8">
        <f>IF($U146="","",School!$B14)</f>
        <v>99</v>
      </c>
      <c r="N146" s="8" t="str">
        <f>IF($U146="","",VLOOKUP(CONCATENATE(Upload!$K146,Upload!M146),'Account Codes'!$B:$I,8,FALSE))</f>
        <v>Financing Uses: Total</v>
      </c>
      <c r="O146" s="8">
        <f>IF($U146="","",School!$C14)</f>
        <v>99</v>
      </c>
      <c r="P146" s="8" t="str">
        <f>IF($U146="","",VLOOKUP(CONCATENATE(Upload!$K146,Upload!O146),'Account Codes'!$C:$L,10,FALSE))</f>
        <v>Financing Uses: Total</v>
      </c>
      <c r="Q146" s="8">
        <f>IF($U146="","",School!$D14)</f>
        <v>99</v>
      </c>
      <c r="R146" s="8" t="str">
        <f>IF($U146="","",VLOOKUP(CONCATENATE(Upload!$K146,Upload!Q146),'Account Codes'!$D:$O,12,FALSE))</f>
        <v>Financing Uses: Total</v>
      </c>
      <c r="S146" s="8">
        <f>IF($U146="","",School!$E14)</f>
        <v>999</v>
      </c>
      <c r="T146" s="8" t="str">
        <f>IF($U146="","",VLOOKUP(CONCATENATE(Upload!$K146,Upload!S146),'Account Codes'!$A:$S,18,FALSE))</f>
        <v>Financing Uses: Total</v>
      </c>
      <c r="U146" s="8">
        <f>IF(School!A14="","",School!$J14)</f>
        <v>0</v>
      </c>
      <c r="V146" s="8" t="str">
        <f>IF($U146="","",VLOOKUP(CONCATENATE(Upload!$K146,S146),'Account Codes'!$A:$S,19,FALSE))</f>
        <v>Total of all financing uses</v>
      </c>
      <c r="W146" s="8" t="str">
        <f>IF($U146="","",VLOOKUP(CONCATENATE(Upload!$K146,S146),'Account Codes'!$A:$T,20,FALSE))</f>
        <v/>
      </c>
    </row>
    <row r="147" spans="1:23" x14ac:dyDescent="0.25">
      <c r="A147" s="8" t="str">
        <f>IF($U147="","",School!$D$1)</f>
        <v/>
      </c>
      <c r="B147" s="8" t="str">
        <f>IF($U147="","",School!$G$1)</f>
        <v/>
      </c>
      <c r="C147" s="8" t="str">
        <f>IF($U147="","",School!$D$3)</f>
        <v/>
      </c>
      <c r="D147" s="8" t="str">
        <f>IF($U147="","",School!$G$3)</f>
        <v/>
      </c>
      <c r="E147" s="8" t="str">
        <f>IF($U147="","",School!$G$2)</f>
        <v/>
      </c>
      <c r="F147" s="8" t="str">
        <f t="shared" si="10"/>
        <v/>
      </c>
      <c r="G147" s="8" t="str">
        <f>IF($U147="","",School!$G$6)</f>
        <v/>
      </c>
      <c r="H147" s="8" t="str">
        <f>IF($U147="","",VLOOKUP(Upload!G147,'Other Codes'!$G$2:$H$10,2,FALSE))</f>
        <v/>
      </c>
      <c r="I147" s="8" t="str">
        <f>IF($U147="","",School!$J$7)</f>
        <v/>
      </c>
      <c r="J147" s="8" t="str">
        <f>IF($U147="","",VLOOKUP(Upload!I147,'Other Codes'!$J$2:$K$8,2,FALSE))</f>
        <v/>
      </c>
      <c r="K147" s="8" t="str">
        <f>IF($U147="","",School!$A15)</f>
        <v/>
      </c>
      <c r="L147" s="8" t="str">
        <f>IF($U147="","",VLOOKUP(K147,'Account Codes'!$E:$F,2,FALSE))</f>
        <v/>
      </c>
      <c r="M147" s="8" t="str">
        <f>IF($U147="","",School!$B15)</f>
        <v/>
      </c>
      <c r="N147" s="8" t="str">
        <f>IF($U147="","",VLOOKUP(CONCATENATE(Upload!$K147,Upload!M147),'Account Codes'!$B:$I,8,FALSE))</f>
        <v/>
      </c>
      <c r="O147" s="8" t="str">
        <f>IF($U147="","",School!$C15)</f>
        <v/>
      </c>
      <c r="P147" s="8" t="str">
        <f>IF($U147="","",VLOOKUP(CONCATENATE(Upload!$K147,Upload!O147),'Account Codes'!$C:$L,10,FALSE))</f>
        <v/>
      </c>
      <c r="Q147" s="8" t="str">
        <f>IF($U147="","",School!$D15)</f>
        <v/>
      </c>
      <c r="R147" s="8" t="str">
        <f>IF($U147="","",VLOOKUP(CONCATENATE(Upload!$K147,Upload!Q147),'Account Codes'!$D:$O,12,FALSE))</f>
        <v/>
      </c>
      <c r="S147" s="8" t="str">
        <f>IF($U147="","",School!$E15)</f>
        <v/>
      </c>
      <c r="T147" s="8" t="str">
        <f>IF($U147="","",VLOOKUP(CONCATENATE(Upload!$K147,Upload!S147),'Account Codes'!$A:$S,18,FALSE))</f>
        <v/>
      </c>
      <c r="U147" s="8" t="str">
        <f>IF(School!A15="","",School!$J15)</f>
        <v/>
      </c>
      <c r="V147" s="8" t="str">
        <f>IF($U147="","",VLOOKUP(CONCATENATE(Upload!$K147,S147),'Account Codes'!$A:$S,19,FALSE))</f>
        <v/>
      </c>
      <c r="W147" s="8" t="str">
        <f>IF($U147="","",VLOOKUP(CONCATENATE(Upload!$K147,S147),'Account Codes'!$A:$T,20,FALSE))</f>
        <v/>
      </c>
    </row>
    <row r="148" spans="1:23" x14ac:dyDescent="0.25">
      <c r="A148" s="8">
        <f>IF($U148="","",School!$D$1)</f>
        <v>10</v>
      </c>
      <c r="B148" s="8" t="str">
        <f>IF($U148="","",School!$G$1)</f>
        <v>Barrington school district</v>
      </c>
      <c r="C148" s="8">
        <f>IF($U148="","",School!$D$3)</f>
        <v>2</v>
      </c>
      <c r="D148" s="8" t="str">
        <f>IF($U148="","",School!$G$3)</f>
        <v>Budget to Actual 1</v>
      </c>
      <c r="E148" s="8">
        <f>IF($U148="","",School!$G$2)</f>
        <v>2023</v>
      </c>
      <c r="F148" s="8" t="str">
        <f t="shared" si="10"/>
        <v>Fiscal Year of Report</v>
      </c>
      <c r="G148" s="8">
        <f>IF($U148="","",School!$G$6)</f>
        <v>8</v>
      </c>
      <c r="H148" s="8" t="str">
        <f>IF($U148="","",VLOOKUP(Upload!G148,'Other Codes'!$G$2:$H$10,2,FALSE))</f>
        <v>Projected</v>
      </c>
      <c r="I148" s="8">
        <f>IF($U148="","",School!$J$7)</f>
        <v>3</v>
      </c>
      <c r="J148" s="8" t="str">
        <f>IF($U148="","",VLOOKUP(Upload!I148,'Other Codes'!$J$2:$K$8,2,FALSE))</f>
        <v>Fund Financial Statements General Fund</v>
      </c>
      <c r="K148" s="8">
        <f>IF($U148="","",School!$A16)</f>
        <v>5</v>
      </c>
      <c r="L148" s="8" t="str">
        <f>IF($U148="","",VLOOKUP(K148,'Account Codes'!$E:$F,2,FALSE))</f>
        <v xml:space="preserve">Fund Balance </v>
      </c>
      <c r="M148" s="8">
        <f>IF($U148="","",School!$B16)</f>
        <v>50</v>
      </c>
      <c r="N148" s="8" t="str">
        <f>IF($U148="","",VLOOKUP(CONCATENATE(Upload!$K148,Upload!M148),'Account Codes'!$B:$I,8,FALSE))</f>
        <v>Fund Balance</v>
      </c>
      <c r="O148" s="8">
        <f>IF($U148="","",School!$C16)</f>
        <v>30</v>
      </c>
      <c r="P148" s="8" t="str">
        <f>IF($U148="","",VLOOKUP(CONCATENATE(Upload!$K148,Upload!O148),'Account Codes'!$C:$L,10,FALSE))</f>
        <v>Net Change</v>
      </c>
      <c r="Q148" s="8">
        <f>IF($U148="","",School!$D16)</f>
        <v>30</v>
      </c>
      <c r="R148" s="8" t="str">
        <f>IF($U148="","",VLOOKUP(CONCATENATE(Upload!$K148,Upload!Q148),'Account Codes'!$D:$O,12,FALSE))</f>
        <v>Net Change</v>
      </c>
      <c r="S148" s="8">
        <f>IF($U148="","",School!$E16)</f>
        <v>300</v>
      </c>
      <c r="T148" s="8" t="str">
        <f>IF($U148="","",VLOOKUP(CONCATENATE(Upload!$K148,Upload!S148),'Account Codes'!$A:$S,18,FALSE))</f>
        <v>Net Change in Fund Balance or Net Position</v>
      </c>
      <c r="U148" s="8">
        <f>IF(School!A16="","",School!$J16)</f>
        <v>0</v>
      </c>
      <c r="V148" s="8" t="str">
        <f>IF($U148="","",VLOOKUP(CONCATENATE(Upload!$K148,S148),'Account Codes'!$A:$S,19,FALSE))</f>
        <v>For any of the reporting periods this item is ending operating balance, which would reflect the end results from current period operations.</v>
      </c>
      <c r="W148" s="8" t="str">
        <f>IF($U148="","",VLOOKUP(CONCATENATE(Upload!$K148,S148),'Account Codes'!$A:$T,20,FALSE))</f>
        <v>N/A, no school UCOA code listed</v>
      </c>
    </row>
    <row r="149" spans="1:23" x14ac:dyDescent="0.25">
      <c r="A149" s="8" t="str">
        <f>IF($U149="","",School!$D$1)</f>
        <v/>
      </c>
      <c r="B149" s="8" t="str">
        <f>IF($U149="","",School!$G$1)</f>
        <v/>
      </c>
      <c r="C149" s="8" t="str">
        <f>IF($U149="","",School!$D$3)</f>
        <v/>
      </c>
      <c r="D149" s="8" t="str">
        <f>IF($U149="","",School!$G$3)</f>
        <v/>
      </c>
      <c r="E149" s="8" t="str">
        <f>IF($U149="","",School!$G$2)</f>
        <v/>
      </c>
      <c r="F149" s="8" t="str">
        <f t="shared" si="10"/>
        <v/>
      </c>
      <c r="G149" s="8" t="str">
        <f>IF($U149="","",School!$G$6)</f>
        <v/>
      </c>
      <c r="H149" s="8" t="str">
        <f>IF($U149="","",VLOOKUP(Upload!G149,'Other Codes'!$G$2:$H$10,2,FALSE))</f>
        <v/>
      </c>
      <c r="I149" s="8" t="str">
        <f>IF($U149="","",School!$J$7)</f>
        <v/>
      </c>
      <c r="J149" s="8" t="str">
        <f>IF($U149="","",VLOOKUP(Upload!I149,'Other Codes'!$J$2:$K$8,2,FALSE))</f>
        <v/>
      </c>
      <c r="K149" s="8" t="str">
        <f>IF($U149="","",School!$A17)</f>
        <v/>
      </c>
      <c r="L149" s="8" t="str">
        <f>IF($U149="","",VLOOKUP(K149,'Account Codes'!$E:$F,2,FALSE))</f>
        <v/>
      </c>
      <c r="M149" s="8" t="str">
        <f>IF($U149="","",School!$B17)</f>
        <v/>
      </c>
      <c r="N149" s="8" t="str">
        <f>IF($U149="","",VLOOKUP(CONCATENATE(Upload!$K149,Upload!M149),'Account Codes'!$B:$I,8,FALSE))</f>
        <v/>
      </c>
      <c r="O149" s="8" t="str">
        <f>IF($U149="","",School!$C17)</f>
        <v/>
      </c>
      <c r="P149" s="8" t="str">
        <f>IF($U149="","",VLOOKUP(CONCATENATE(Upload!$K149,Upload!O149),'Account Codes'!$C:$L,10,FALSE))</f>
        <v/>
      </c>
      <c r="Q149" s="8" t="str">
        <f>IF($U149="","",School!$D17)</f>
        <v/>
      </c>
      <c r="R149" s="8" t="str">
        <f>IF($U149="","",VLOOKUP(CONCATENATE(Upload!$K149,Upload!Q149),'Account Codes'!$D:$O,12,FALSE))</f>
        <v/>
      </c>
      <c r="S149" s="8" t="str">
        <f>IF($U149="","",School!$E17)</f>
        <v/>
      </c>
      <c r="T149" s="8" t="str">
        <f>IF($U149="","",VLOOKUP(CONCATENATE(Upload!$K149,Upload!S149),'Account Codes'!$A:$S,18,FALSE))</f>
        <v/>
      </c>
      <c r="U149" s="8" t="str">
        <f>IF(School!A17="","",School!$J17)</f>
        <v/>
      </c>
      <c r="V149" s="8" t="str">
        <f>IF($U149="","",VLOOKUP(CONCATENATE(Upload!$K149,S149),'Account Codes'!$A:$S,19,FALSE))</f>
        <v/>
      </c>
      <c r="W149" s="8" t="str">
        <f>IF($U149="","",VLOOKUP(CONCATENATE(Upload!$K149,S149),'Account Codes'!$A:$T,20,FALSE))</f>
        <v/>
      </c>
    </row>
    <row r="150" spans="1:23" x14ac:dyDescent="0.25">
      <c r="A150" s="8">
        <f>IF($U150="","",School!$D$1)</f>
        <v>10</v>
      </c>
      <c r="B150" s="8" t="str">
        <f>IF($U150="","",School!$G$1)</f>
        <v>Barrington school district</v>
      </c>
      <c r="C150" s="8">
        <f>IF($U150="","",School!$D$3)</f>
        <v>2</v>
      </c>
      <c r="D150" s="8" t="str">
        <f>IF($U150="","",School!$G$3)</f>
        <v>Budget to Actual 1</v>
      </c>
      <c r="E150" s="8">
        <f>IF($U150="","",School!$G$2)</f>
        <v>2023</v>
      </c>
      <c r="F150" s="8" t="str">
        <f t="shared" si="10"/>
        <v>Fiscal Year of Report</v>
      </c>
      <c r="G150" s="8">
        <f>IF($U150="","",School!$G$6)</f>
        <v>8</v>
      </c>
      <c r="H150" s="8" t="str">
        <f>IF($U150="","",VLOOKUP(Upload!G150,'Other Codes'!$G$2:$H$10,2,FALSE))</f>
        <v>Projected</v>
      </c>
      <c r="I150" s="8">
        <f>IF($U150="","",School!$J$7)</f>
        <v>3</v>
      </c>
      <c r="J150" s="8" t="str">
        <f>IF($U150="","",VLOOKUP(Upload!I150,'Other Codes'!$J$2:$K$8,2,FALSE))</f>
        <v>Fund Financial Statements General Fund</v>
      </c>
      <c r="K150" s="8">
        <f>IF($U150="","",School!$A18)</f>
        <v>5</v>
      </c>
      <c r="L150" s="8" t="str">
        <f>IF($U150="","",VLOOKUP(K150,'Account Codes'!$E:$F,2,FALSE))</f>
        <v xml:space="preserve">Fund Balance </v>
      </c>
      <c r="M150" s="8">
        <f>IF($U150="","",School!$B18)</f>
        <v>50</v>
      </c>
      <c r="N150" s="8" t="str">
        <f>IF($U150="","",VLOOKUP(CONCATENATE(Upload!$K150,Upload!M150),'Account Codes'!$B:$I,8,FALSE))</f>
        <v>Fund Balance</v>
      </c>
      <c r="O150" s="8">
        <f>IF($U150="","",School!$C18)</f>
        <v>20</v>
      </c>
      <c r="P150" s="8" t="str">
        <f>IF($U150="","",VLOOKUP(CONCATENATE(Upload!$K150,Upload!O150),'Account Codes'!$C:$L,10,FALSE))</f>
        <v>Appropriated Fund Balance</v>
      </c>
      <c r="Q150" s="8">
        <f>IF($U150="","",School!$D18)</f>
        <v>20</v>
      </c>
      <c r="R150" s="8" t="str">
        <f>IF($U150="","",VLOOKUP(CONCATENATE(Upload!$K150,Upload!Q150),'Account Codes'!$D:$O,12,FALSE))</f>
        <v>Appropriation from Fund Balance</v>
      </c>
      <c r="S150" s="8">
        <f>IF($U150="","",School!$E18)</f>
        <v>200</v>
      </c>
      <c r="T150" s="8" t="str">
        <f>IF($U150="","",VLOOKUP(CONCATENATE(Upload!$K150,Upload!S150),'Account Codes'!$A:$S,18,FALSE))</f>
        <v>Appropriation from Fund Balance</v>
      </c>
      <c r="U150" s="8">
        <f>IF(School!A18="","",School!$J18)</f>
        <v>0</v>
      </c>
      <c r="V150" s="8" t="str">
        <f>IF($U150="","",VLOOKUP(CONCATENATE(Upload!$K150,S150),'Account Codes'!$A:$S,19,FALSE))</f>
        <v>Budgeted Appropriation from Fund Balance to be used in current fiscal year</v>
      </c>
      <c r="W150" s="8" t="str">
        <f>IF($U150="","",VLOOKUP(CONCATENATE(Upload!$K150,S150),'Account Codes'!$A:$T,20,FALSE))</f>
        <v>(Budget Only 41250, 43250, 44250 )</v>
      </c>
    </row>
    <row r="151" spans="1:23" x14ac:dyDescent="0.25">
      <c r="A151" s="8">
        <f>IF($U151="","",School!$D$1)</f>
        <v>10</v>
      </c>
      <c r="B151" s="8" t="str">
        <f>IF($U151="","",School!$G$1)</f>
        <v>Barrington school district</v>
      </c>
      <c r="C151" s="8">
        <f>IF($U151="","",School!$D$3)</f>
        <v>2</v>
      </c>
      <c r="D151" s="8" t="str">
        <f>IF($U151="","",School!$G$3)</f>
        <v>Budget to Actual 1</v>
      </c>
      <c r="E151" s="8">
        <f>IF($U151="","",School!$G$2)</f>
        <v>2023</v>
      </c>
      <c r="F151" s="8" t="str">
        <f t="shared" si="10"/>
        <v>Fiscal Year of Report</v>
      </c>
      <c r="G151" s="8">
        <f>IF($U151="","",School!$G$6)</f>
        <v>8</v>
      </c>
      <c r="H151" s="8" t="str">
        <f>IF($U151="","",VLOOKUP(Upload!G151,'Other Codes'!$G$2:$H$10,2,FALSE))</f>
        <v>Projected</v>
      </c>
      <c r="I151" s="8">
        <f>IF($U151="","",School!$J$7)</f>
        <v>3</v>
      </c>
      <c r="J151" s="8" t="str">
        <f>IF($U151="","",VLOOKUP(Upload!I151,'Other Codes'!$J$2:$K$8,2,FALSE))</f>
        <v>Fund Financial Statements General Fund</v>
      </c>
      <c r="K151" s="8">
        <f>IF($U151="","",School!$A19)</f>
        <v>5</v>
      </c>
      <c r="L151" s="8" t="str">
        <f>IF($U151="","",VLOOKUP(K151,'Account Codes'!$E:$F,2,FALSE))</f>
        <v xml:space="preserve">Fund Balance </v>
      </c>
      <c r="M151" s="8">
        <f>IF($U151="","",School!$B19)</f>
        <v>50</v>
      </c>
      <c r="N151" s="8" t="str">
        <f>IF($U151="","",VLOOKUP(CONCATENATE(Upload!$K151,Upload!M151),'Account Codes'!$B:$I,8,FALSE))</f>
        <v>Fund Balance</v>
      </c>
      <c r="O151" s="8">
        <f>IF($U151="","",School!$C19)</f>
        <v>20</v>
      </c>
      <c r="P151" s="8" t="str">
        <f>IF($U151="","",VLOOKUP(CONCATENATE(Upload!$K151,Upload!O151),'Account Codes'!$C:$L,10,FALSE))</f>
        <v>Appropriated Fund Balance</v>
      </c>
      <c r="Q151" s="8">
        <f>IF($U151="","",School!$D19)</f>
        <v>25</v>
      </c>
      <c r="R151" s="8" t="str">
        <f>IF($U151="","",VLOOKUP(CONCATENATE(Upload!$K151,Upload!Q151),'Account Codes'!$D:$O,12,FALSE))</f>
        <v>Appropriation to Fund Balance</v>
      </c>
      <c r="S151" s="8">
        <f>IF($U151="","",School!$E19)</f>
        <v>250</v>
      </c>
      <c r="T151" s="8" t="str">
        <f>IF($U151="","",VLOOKUP(CONCATENATE(Upload!$K151,Upload!S151),'Account Codes'!$A:$S,18,FALSE))</f>
        <v>Appropriation to Fund Balance</v>
      </c>
      <c r="U151" s="8">
        <f>IF(School!A19="","",School!$J19)</f>
        <v>0</v>
      </c>
      <c r="V151" s="8" t="str">
        <f>IF($U151="","",VLOOKUP(CONCATENATE(Upload!$K151,S151),'Account Codes'!$A:$S,19,FALSE))</f>
        <v>Budgeted Appropriation to Fund Balance to be reserved for future use in current fiscal year</v>
      </c>
      <c r="W151" s="8" t="str">
        <f>IF($U151="","",VLOOKUP(CONCATENATE(Upload!$K151,S151),'Account Codes'!$A:$T,20,FALSE))</f>
        <v>(Budget Only, N/A, no school UCOA code listed)</v>
      </c>
    </row>
    <row r="152" spans="1:23" x14ac:dyDescent="0.25">
      <c r="A152" s="8" t="str">
        <f>IF($U152="","",School!$D$1)</f>
        <v/>
      </c>
      <c r="B152" s="8" t="str">
        <f>IF($U152="","",School!$G$1)</f>
        <v/>
      </c>
      <c r="C152" s="8" t="str">
        <f>IF($U152="","",School!$D$3)</f>
        <v/>
      </c>
      <c r="D152" s="8" t="str">
        <f>IF($U152="","",School!$G$3)</f>
        <v/>
      </c>
      <c r="E152" s="8" t="str">
        <f>IF($U152="","",School!$G$2)</f>
        <v/>
      </c>
      <c r="F152" s="8" t="str">
        <f t="shared" si="10"/>
        <v/>
      </c>
      <c r="G152" s="8" t="str">
        <f>IF($U152="","",School!$G$6)</f>
        <v/>
      </c>
      <c r="H152" s="8" t="str">
        <f>IF($U152="","",VLOOKUP(Upload!G152,'Other Codes'!$G$2:$H$10,2,FALSE))</f>
        <v/>
      </c>
      <c r="I152" s="8" t="str">
        <f>IF($U152="","",School!$J$7)</f>
        <v/>
      </c>
      <c r="J152" s="8" t="str">
        <f>IF($U152="","",VLOOKUP(Upload!I152,'Other Codes'!$J$2:$K$8,2,FALSE))</f>
        <v/>
      </c>
      <c r="K152" s="8" t="str">
        <f>IF($U152="","",School!$A20)</f>
        <v/>
      </c>
      <c r="L152" s="8" t="str">
        <f>IF($U152="","",VLOOKUP(K152,'Account Codes'!$E:$F,2,FALSE))</f>
        <v/>
      </c>
      <c r="M152" s="8" t="str">
        <f>IF($U152="","",School!$B20)</f>
        <v/>
      </c>
      <c r="N152" s="8" t="str">
        <f>IF($U152="","",VLOOKUP(CONCATENATE(Upload!$K152,Upload!M152),'Account Codes'!$B:$I,8,FALSE))</f>
        <v/>
      </c>
      <c r="O152" s="8" t="str">
        <f>IF($U152="","",School!$C20)</f>
        <v/>
      </c>
      <c r="P152" s="8" t="str">
        <f>IF($U152="","",VLOOKUP(CONCATENATE(Upload!$K152,Upload!O152),'Account Codes'!$C:$L,10,FALSE))</f>
        <v/>
      </c>
      <c r="Q152" s="8" t="str">
        <f>IF($U152="","",School!$D20)</f>
        <v/>
      </c>
      <c r="R152" s="8" t="str">
        <f>IF($U152="","",VLOOKUP(CONCATENATE(Upload!$K152,Upload!Q152),'Account Codes'!$D:$O,12,FALSE))</f>
        <v/>
      </c>
      <c r="S152" s="8" t="str">
        <f>IF($U152="","",School!$E20)</f>
        <v/>
      </c>
      <c r="T152" s="8" t="str">
        <f>IF($U152="","",VLOOKUP(CONCATENATE(Upload!$K152,Upload!S152),'Account Codes'!$A:$S,18,FALSE))</f>
        <v/>
      </c>
      <c r="U152" s="8" t="str">
        <f>IF(School!A20="","",School!$J20)</f>
        <v/>
      </c>
      <c r="V152" s="8" t="str">
        <f>IF($U152="","",VLOOKUP(CONCATENATE(Upload!$K152,S152),'Account Codes'!$A:$S,19,FALSE))</f>
        <v/>
      </c>
      <c r="W152" s="8" t="str">
        <f>IF($U152="","",VLOOKUP(CONCATENATE(Upload!$K152,S152),'Account Codes'!$A:$T,20,FALSE))</f>
        <v/>
      </c>
    </row>
    <row r="153" spans="1:23" x14ac:dyDescent="0.25">
      <c r="A153" s="8">
        <f>IF($U153="","",School!$D$1)</f>
        <v>10</v>
      </c>
      <c r="B153" s="8" t="str">
        <f>IF($U153="","",School!$G$1)</f>
        <v>Barrington school district</v>
      </c>
      <c r="C153" s="8">
        <f>IF($U153="","",School!$D$3)</f>
        <v>2</v>
      </c>
      <c r="D153" s="8" t="str">
        <f>IF($U153="","",School!$G$3)</f>
        <v>Budget to Actual 1</v>
      </c>
      <c r="E153" s="8">
        <f>IF($U153="","",School!$G$2)</f>
        <v>2023</v>
      </c>
      <c r="F153" s="8" t="str">
        <f t="shared" si="10"/>
        <v>Fiscal Year of Report</v>
      </c>
      <c r="G153" s="8">
        <f>IF($U153="","",School!$G$6)</f>
        <v>8</v>
      </c>
      <c r="H153" s="8" t="str">
        <f>IF($U153="","",VLOOKUP(Upload!G153,'Other Codes'!$G$2:$H$10,2,FALSE))</f>
        <v>Projected</v>
      </c>
      <c r="I153" s="8">
        <f>IF($U153="","",School!$J$7)</f>
        <v>3</v>
      </c>
      <c r="J153" s="8" t="str">
        <f>IF($U153="","",VLOOKUP(Upload!I153,'Other Codes'!$J$2:$K$8,2,FALSE))</f>
        <v>Fund Financial Statements General Fund</v>
      </c>
      <c r="K153" s="8">
        <f>IF($U153="","",School!$A21)</f>
        <v>5</v>
      </c>
      <c r="L153" s="8" t="str">
        <f>IF($U153="","",VLOOKUP(K153,'Account Codes'!$E:$F,2,FALSE))</f>
        <v xml:space="preserve">Fund Balance </v>
      </c>
      <c r="M153" s="8">
        <f>IF($U153="","",School!$B21)</f>
        <v>50</v>
      </c>
      <c r="N153" s="8" t="str">
        <f>IF($U153="","",VLOOKUP(CONCATENATE(Upload!$K153,Upload!M153),'Account Codes'!$B:$I,8,FALSE))</f>
        <v>Fund Balance</v>
      </c>
      <c r="O153" s="8">
        <f>IF($U153="","",School!$C21)</f>
        <v>30</v>
      </c>
      <c r="P153" s="8" t="str">
        <f>IF($U153="","",VLOOKUP(CONCATENATE(Upload!$K153,Upload!O153),'Account Codes'!$C:$L,10,FALSE))</f>
        <v>Net Change</v>
      </c>
      <c r="Q153" s="8">
        <f>IF($U153="","",School!$D21)</f>
        <v>30</v>
      </c>
      <c r="R153" s="8" t="str">
        <f>IF($U153="","",VLOOKUP(CONCATENATE(Upload!$K153,Upload!Q153),'Account Codes'!$D:$O,12,FALSE))</f>
        <v>Net Change</v>
      </c>
      <c r="S153" s="8">
        <f>IF($U153="","",School!$E21)</f>
        <v>310</v>
      </c>
      <c r="T153" s="8" t="str">
        <f>IF($U153="","",VLOOKUP(CONCATENATE(Upload!$K153,Upload!S153),'Account Codes'!$A:$S,18,FALSE))</f>
        <v>Unresolved Budget Deficit</v>
      </c>
      <c r="U153" s="8">
        <f>IF(School!A21="","",School!$J21)</f>
        <v>0</v>
      </c>
      <c r="V153" s="8" t="str">
        <f>IF($U153="","",VLOOKUP(CONCATENATE(Upload!$K153,S153),'Account Codes'!$A:$S,19,FALSE))</f>
        <v>Net change in fund balance or net position that is not offset by an equal or greater amount of appropriation of fund balance</v>
      </c>
      <c r="W153" s="8" t="str">
        <f>IF($U153="","",VLOOKUP(CONCATENATE(Upload!$K153,S153),'Account Codes'!$A:$T,20,FALSE))</f>
        <v/>
      </c>
    </row>
    <row r="154" spans="1:23" x14ac:dyDescent="0.25">
      <c r="A154" s="8" t="str">
        <f>IF($U154="","",School!$D$1)</f>
        <v/>
      </c>
      <c r="B154" s="8" t="str">
        <f>IF($U154="","",School!$G$1)</f>
        <v/>
      </c>
      <c r="C154" s="8" t="str">
        <f>IF($U154="","",School!$D$3)</f>
        <v/>
      </c>
      <c r="D154" s="8" t="str">
        <f>IF($U154="","",School!$G$3)</f>
        <v/>
      </c>
      <c r="E154" s="8" t="str">
        <f>IF($U154="","",School!$G$2)</f>
        <v/>
      </c>
      <c r="F154" s="8" t="str">
        <f t="shared" si="10"/>
        <v/>
      </c>
      <c r="G154" s="8" t="str">
        <f>IF($U154="","",School!$G$6)</f>
        <v/>
      </c>
      <c r="H154" s="8" t="str">
        <f>IF($U154="","",VLOOKUP(Upload!G154,'Other Codes'!$G$2:$H$10,2,FALSE))</f>
        <v/>
      </c>
      <c r="I154" s="8" t="str">
        <f>IF($U154="","",School!$J$7)</f>
        <v/>
      </c>
      <c r="J154" s="8" t="str">
        <f>IF($U154="","",VLOOKUP(Upload!I154,'Other Codes'!$J$2:$K$8,2,FALSE))</f>
        <v/>
      </c>
      <c r="K154" s="8" t="str">
        <f>IF($U154="","",School!$A22)</f>
        <v/>
      </c>
      <c r="L154" s="8" t="str">
        <f>IF($U154="","",VLOOKUP(K154,'Account Codes'!$E:$F,2,FALSE))</f>
        <v/>
      </c>
      <c r="M154" s="8" t="str">
        <f>IF($U154="","",School!$B22)</f>
        <v/>
      </c>
      <c r="N154" s="8" t="str">
        <f>IF($U154="","",VLOOKUP(CONCATENATE(Upload!$K154,Upload!M154),'Account Codes'!$B:$I,8,FALSE))</f>
        <v/>
      </c>
      <c r="O154" s="8" t="str">
        <f>IF($U154="","",School!$C22)</f>
        <v/>
      </c>
      <c r="P154" s="8" t="str">
        <f>IF($U154="","",VLOOKUP(CONCATENATE(Upload!$K154,Upload!O154),'Account Codes'!$C:$L,10,FALSE))</f>
        <v/>
      </c>
      <c r="Q154" s="8" t="str">
        <f>IF($U154="","",School!$D22)</f>
        <v/>
      </c>
      <c r="R154" s="8" t="str">
        <f>IF($U154="","",VLOOKUP(CONCATENATE(Upload!$K154,Upload!Q154),'Account Codes'!$D:$O,12,FALSE))</f>
        <v/>
      </c>
      <c r="S154" s="8" t="str">
        <f>IF($U154="","",School!$E22)</f>
        <v/>
      </c>
      <c r="T154" s="8" t="str">
        <f>IF($U154="","",VLOOKUP(CONCATENATE(Upload!$K154,Upload!S154),'Account Codes'!$A:$S,18,FALSE))</f>
        <v/>
      </c>
      <c r="U154" s="8" t="str">
        <f>IF(School!A22="","",School!$J22)</f>
        <v/>
      </c>
      <c r="V154" s="8" t="str">
        <f>IF($U154="","",VLOOKUP(CONCATENATE(Upload!$K154,S154),'Account Codes'!$A:$S,19,FALSE))</f>
        <v/>
      </c>
      <c r="W154" s="8" t="str">
        <f>IF($U154="","",VLOOKUP(CONCATENATE(Upload!$K154,S154),'Account Codes'!$A:$T,20,FALSE))</f>
        <v/>
      </c>
    </row>
    <row r="155" spans="1:23" x14ac:dyDescent="0.25">
      <c r="A155" s="8" t="str">
        <f>IF($U155="","",School!$D$1)</f>
        <v/>
      </c>
      <c r="B155" s="8" t="str">
        <f>IF($U155="","",School!$G$1)</f>
        <v/>
      </c>
      <c r="C155" s="8" t="str">
        <f>IF($U155="","",School!$D$3)</f>
        <v/>
      </c>
      <c r="D155" s="8" t="str">
        <f>IF($U155="","",School!$G$3)</f>
        <v/>
      </c>
      <c r="E155" s="8" t="str">
        <f>IF($U155="","",School!$G$2)</f>
        <v/>
      </c>
      <c r="F155" s="8" t="str">
        <f t="shared" si="10"/>
        <v/>
      </c>
      <c r="G155" s="8" t="str">
        <f>IF($U155="","",School!$G$6)</f>
        <v/>
      </c>
      <c r="H155" s="8" t="str">
        <f>IF($U155="","",VLOOKUP(Upload!G155,'Other Codes'!$G$2:$H$10,2,FALSE))</f>
        <v/>
      </c>
      <c r="I155" s="8" t="str">
        <f>IF($U155="","",School!$J$7)</f>
        <v/>
      </c>
      <c r="J155" s="8" t="str">
        <f>IF($U155="","",VLOOKUP(Upload!I155,'Other Codes'!$J$2:$K$8,2,FALSE))</f>
        <v/>
      </c>
      <c r="K155" s="8" t="str">
        <f>IF($U155="","",School!$A23)</f>
        <v/>
      </c>
      <c r="L155" s="8" t="str">
        <f>IF($U155="","",VLOOKUP(K155,'Account Codes'!$E:$F,2,FALSE))</f>
        <v/>
      </c>
      <c r="M155" s="8" t="str">
        <f>IF($U155="","",School!$B23)</f>
        <v/>
      </c>
      <c r="N155" s="8" t="str">
        <f>IF($U155="","",VLOOKUP(CONCATENATE(Upload!$K155,Upload!M155),'Account Codes'!$B:$I,8,FALSE))</f>
        <v/>
      </c>
      <c r="O155" s="8" t="str">
        <f>IF($U155="","",School!$C23)</f>
        <v/>
      </c>
      <c r="P155" s="8" t="str">
        <f>IF($U155="","",VLOOKUP(CONCATENATE(Upload!$K155,Upload!O155),'Account Codes'!$C:$L,10,FALSE))</f>
        <v/>
      </c>
      <c r="Q155" s="8" t="str">
        <f>IF($U155="","",School!$D23)</f>
        <v/>
      </c>
      <c r="R155" s="8" t="str">
        <f>IF($U155="","",VLOOKUP(CONCATENATE(Upload!$K155,Upload!Q155),'Account Codes'!$D:$O,12,FALSE))</f>
        <v/>
      </c>
      <c r="S155" s="8" t="str">
        <f>IF($U155="","",School!$E23)</f>
        <v/>
      </c>
      <c r="T155" s="8" t="str">
        <f>IF($U155="","",VLOOKUP(CONCATENATE(Upload!$K155,Upload!S155),'Account Codes'!$A:$S,18,FALSE))</f>
        <v/>
      </c>
      <c r="U155" s="8" t="str">
        <f>IF(School!A23="","",School!$J23)</f>
        <v/>
      </c>
      <c r="V155" s="8" t="str">
        <f>IF($U155="","",VLOOKUP(CONCATENATE(Upload!$K155,S155),'Account Codes'!$A:$S,19,FALSE))</f>
        <v/>
      </c>
      <c r="W155" s="8" t="str">
        <f>IF($U155="","",VLOOKUP(CONCATENATE(Upload!$K155,S155),'Account Codes'!$A:$T,20,FALSE))</f>
        <v/>
      </c>
    </row>
    <row r="156" spans="1:23" x14ac:dyDescent="0.25">
      <c r="A156" s="9">
        <f>IF($U156="","",School!$D$1)</f>
        <v>10</v>
      </c>
      <c r="B156" s="9" t="str">
        <f>IF($U156="","",School!$G$1)</f>
        <v>Barrington school district</v>
      </c>
      <c r="C156" s="9">
        <f>IF($U156="","",School!$D$3)</f>
        <v>2</v>
      </c>
      <c r="D156" s="9" t="str">
        <f>IF($U156="","",School!$G$3)</f>
        <v>Budget to Actual 1</v>
      </c>
      <c r="E156" s="9">
        <f>IF($U156="","",School!$G$2)</f>
        <v>2023</v>
      </c>
      <c r="F156" s="9" t="str">
        <f>IF($U156="","","Fiscal Year of Report")</f>
        <v>Fiscal Year of Report</v>
      </c>
      <c r="G156" s="9">
        <f>IF($U156="","",School!$G$6)</f>
        <v>8</v>
      </c>
      <c r="H156" s="9" t="str">
        <f>IF($U156="","",VLOOKUP(Upload!G156,'Other Codes'!$G$2:$H$10,2,FALSE))</f>
        <v>Projected</v>
      </c>
      <c r="I156" s="9">
        <f>IF($U156="","",School!$K$7)</f>
        <v>4</v>
      </c>
      <c r="J156" s="9" t="str">
        <f>IF($U156="","",VLOOKUP(Upload!I156,'Other Codes'!$J$2:$K$8,2,FALSE))</f>
        <v>Reportable Government Services</v>
      </c>
      <c r="K156" s="9">
        <f>IF($U156="","",School!$A10)</f>
        <v>1</v>
      </c>
      <c r="L156" s="9" t="str">
        <f>IF($U156="","",VLOOKUP(K156,'Account Codes'!$E:$F,2,FALSE))</f>
        <v>Revenue</v>
      </c>
      <c r="M156" s="9">
        <f>IF($U156="","",School!$B10)</f>
        <v>99</v>
      </c>
      <c r="N156" s="9" t="str">
        <f>IF($U156="","",VLOOKUP(CONCATENATE(Upload!$K156,Upload!M156),'Account Codes'!$B:$I,8,FALSE))</f>
        <v>Total Revenue</v>
      </c>
      <c r="O156" s="9">
        <f>IF($U156="","",School!$C10)</f>
        <v>99</v>
      </c>
      <c r="P156" s="9" t="str">
        <f>IF($U156="","",VLOOKUP(CONCATENATE(Upload!$K156,Upload!O156),'Account Codes'!$C:$L,10,FALSE))</f>
        <v>Total Revenue</v>
      </c>
      <c r="Q156" s="9">
        <f>IF($U156="","",School!$D10)</f>
        <v>99</v>
      </c>
      <c r="R156" s="9" t="str">
        <f>IF($U156="","",VLOOKUP(CONCATENATE(Upload!$K156,Upload!Q156),'Account Codes'!$D:$O,12,FALSE))</f>
        <v>Total Revenue</v>
      </c>
      <c r="S156" s="9">
        <f>IF($U156="","",School!$E10)</f>
        <v>999</v>
      </c>
      <c r="T156" s="9" t="str">
        <f>IF($U156="","",VLOOKUP(CONCATENATE(Upload!$K156,Upload!S156),'Account Codes'!$A:$S,18,FALSE))</f>
        <v>Total Revenue</v>
      </c>
      <c r="U156" s="9">
        <f>IF(School!A10="","",School!$K10)</f>
        <v>0</v>
      </c>
      <c r="V156" s="9" t="str">
        <f>IF($U156="","",VLOOKUP(CONCATENATE(Upload!$K156,S156),'Account Codes'!$A:$S,19,FALSE))</f>
        <v xml:space="preserve">This item is used for the subtotal of revenue in each class breakout and the total revenue. </v>
      </c>
      <c r="W156" s="9" t="str">
        <f>IF($U156="","",VLOOKUP(CONCATENATE(Upload!$K156,S156),'Account Codes'!$A:$T,20,FALSE))</f>
        <v>N/A, no school UCOA code listed</v>
      </c>
    </row>
    <row r="157" spans="1:23" x14ac:dyDescent="0.25">
      <c r="A157" s="9">
        <f>IF($U157="","",School!$D$1)</f>
        <v>10</v>
      </c>
      <c r="B157" s="9" t="str">
        <f>IF($U157="","",School!$G$1)</f>
        <v>Barrington school district</v>
      </c>
      <c r="C157" s="9">
        <f>IF($U157="","",School!$D$3)</f>
        <v>2</v>
      </c>
      <c r="D157" s="9" t="str">
        <f>IF($U157="","",School!$G$3)</f>
        <v>Budget to Actual 1</v>
      </c>
      <c r="E157" s="9">
        <f>IF($U157="","",School!$G$2)</f>
        <v>2023</v>
      </c>
      <c r="F157" s="9" t="str">
        <f t="shared" ref="F157:F169" si="11">IF($U157="","","Fiscal Year of Report")</f>
        <v>Fiscal Year of Report</v>
      </c>
      <c r="G157" s="9">
        <f>IF($U157="","",School!$G$6)</f>
        <v>8</v>
      </c>
      <c r="H157" s="9" t="str">
        <f>IF($U157="","",VLOOKUP(Upload!G157,'Other Codes'!$G$2:$H$10,2,FALSE))</f>
        <v>Projected</v>
      </c>
      <c r="I157" s="9">
        <f>IF($U157="","",School!$K$7)</f>
        <v>4</v>
      </c>
      <c r="J157" s="9" t="str">
        <f>IF($U157="","",VLOOKUP(Upload!I157,'Other Codes'!$J$2:$K$8,2,FALSE))</f>
        <v>Reportable Government Services</v>
      </c>
      <c r="K157" s="9">
        <f>IF($U157="","",School!$A11)</f>
        <v>7</v>
      </c>
      <c r="L157" s="9" t="str">
        <f>IF($U157="","",VLOOKUP(K157,'Account Codes'!$E:$F,2,FALSE))</f>
        <v xml:space="preserve">Financing Sources </v>
      </c>
      <c r="M157" s="9">
        <f>IF($U157="","",School!$B11)</f>
        <v>99</v>
      </c>
      <c r="N157" s="9" t="str">
        <f>IF($U157="","",VLOOKUP(CONCATENATE(Upload!$K157,Upload!M157),'Account Codes'!$B:$I,8,FALSE))</f>
        <v>Financing Sources: Total</v>
      </c>
      <c r="O157" s="9">
        <f>IF($U157="","",School!$C11)</f>
        <v>99</v>
      </c>
      <c r="P157" s="9" t="str">
        <f>IF($U157="","",VLOOKUP(CONCATENATE(Upload!$K157,Upload!O157),'Account Codes'!$C:$L,10,FALSE))</f>
        <v>Financing Sources: Total</v>
      </c>
      <c r="Q157" s="9">
        <f>IF($U157="","",School!$D11)</f>
        <v>99</v>
      </c>
      <c r="R157" s="9" t="str">
        <f>IF($U157="","",VLOOKUP(CONCATENATE(Upload!$K157,Upload!Q157),'Account Codes'!$D:$O,12,FALSE))</f>
        <v>Financing Sources: Total</v>
      </c>
      <c r="S157" s="9">
        <f>IF($U157="","",School!$E11)</f>
        <v>999</v>
      </c>
      <c r="T157" s="9" t="str">
        <f>IF($U157="","",VLOOKUP(CONCATENATE(Upload!$K157,Upload!S157),'Account Codes'!$A:$S,18,FALSE))</f>
        <v>Financing Sources: Total</v>
      </c>
      <c r="U157" s="9">
        <f>IF(School!A11="","",School!$K11)</f>
        <v>0</v>
      </c>
      <c r="V157" s="9" t="str">
        <f>IF($U157="","",VLOOKUP(CONCATENATE(Upload!$K157,S157),'Account Codes'!$A:$S,19,FALSE))</f>
        <v>Total of all financing sources</v>
      </c>
      <c r="W157" s="9" t="str">
        <f>IF($U157="","",VLOOKUP(CONCATENATE(Upload!$K157,S157),'Account Codes'!$A:$T,20,FALSE))</f>
        <v/>
      </c>
    </row>
    <row r="158" spans="1:23" x14ac:dyDescent="0.25">
      <c r="A158" s="9" t="str">
        <f>IF($U158="","",School!$D$1)</f>
        <v/>
      </c>
      <c r="B158" s="9" t="str">
        <f>IF($U158="","",School!$G$1)</f>
        <v/>
      </c>
      <c r="C158" s="9" t="str">
        <f>IF($U158="","",School!$D$3)</f>
        <v/>
      </c>
      <c r="D158" s="9" t="str">
        <f>IF($U158="","",School!$G$3)</f>
        <v/>
      </c>
      <c r="E158" s="9" t="str">
        <f>IF($U158="","",School!$G$2)</f>
        <v/>
      </c>
      <c r="F158" s="9" t="str">
        <f t="shared" si="11"/>
        <v/>
      </c>
      <c r="G158" s="9" t="str">
        <f>IF($U158="","",School!$G$6)</f>
        <v/>
      </c>
      <c r="H158" s="9" t="str">
        <f>IF($U158="","",VLOOKUP(Upload!G158,'Other Codes'!$G$2:$H$10,2,FALSE))</f>
        <v/>
      </c>
      <c r="I158" s="9" t="str">
        <f>IF($U158="","",School!$K$7)</f>
        <v/>
      </c>
      <c r="J158" s="9" t="str">
        <f>IF($U158="","",VLOOKUP(Upload!I158,'Other Codes'!$J$2:$K$8,2,FALSE))</f>
        <v/>
      </c>
      <c r="K158" s="9" t="str">
        <f>IF($U158="","",School!$A12)</f>
        <v/>
      </c>
      <c r="L158" s="9" t="str">
        <f>IF($U158="","",VLOOKUP(K158,'Account Codes'!$E:$F,2,FALSE))</f>
        <v/>
      </c>
      <c r="M158" s="9" t="str">
        <f>IF($U158="","",School!$B12)</f>
        <v/>
      </c>
      <c r="N158" s="9" t="str">
        <f>IF($U158="","",VLOOKUP(CONCATENATE(Upload!$K158,Upload!M158),'Account Codes'!$B:$I,8,FALSE))</f>
        <v/>
      </c>
      <c r="O158" s="9" t="str">
        <f>IF($U158="","",School!$C12)</f>
        <v/>
      </c>
      <c r="P158" s="9" t="str">
        <f>IF($U158="","",VLOOKUP(CONCATENATE(Upload!$K158,Upload!O158),'Account Codes'!$C:$L,10,FALSE))</f>
        <v/>
      </c>
      <c r="Q158" s="9" t="str">
        <f>IF($U158="","",School!$D12)</f>
        <v/>
      </c>
      <c r="R158" s="9" t="str">
        <f>IF($U158="","",VLOOKUP(CONCATENATE(Upload!$K158,Upload!Q158),'Account Codes'!$D:$O,12,FALSE))</f>
        <v/>
      </c>
      <c r="S158" s="9" t="str">
        <f>IF($U158="","",School!$E12)</f>
        <v/>
      </c>
      <c r="T158" s="9" t="str">
        <f>IF($U158="","",VLOOKUP(CONCATENATE(Upload!$K158,Upload!S158),'Account Codes'!$A:$S,18,FALSE))</f>
        <v/>
      </c>
      <c r="U158" s="9" t="str">
        <f>IF(School!A12="","",School!$K12)</f>
        <v/>
      </c>
      <c r="V158" s="9" t="str">
        <f>IF($U158="","",VLOOKUP(CONCATENATE(Upload!$K158,S158),'Account Codes'!$A:$S,19,FALSE))</f>
        <v/>
      </c>
      <c r="W158" s="9" t="str">
        <f>IF($U158="","",VLOOKUP(CONCATENATE(Upload!$K158,S158),'Account Codes'!$A:$T,20,FALSE))</f>
        <v/>
      </c>
    </row>
    <row r="159" spans="1:23" x14ac:dyDescent="0.25">
      <c r="A159" s="9">
        <f>IF($U159="","",School!$D$1)</f>
        <v>10</v>
      </c>
      <c r="B159" s="9" t="str">
        <f>IF($U159="","",School!$G$1)</f>
        <v>Barrington school district</v>
      </c>
      <c r="C159" s="9">
        <f>IF($U159="","",School!$D$3)</f>
        <v>2</v>
      </c>
      <c r="D159" s="9" t="str">
        <f>IF($U159="","",School!$G$3)</f>
        <v>Budget to Actual 1</v>
      </c>
      <c r="E159" s="9">
        <f>IF($U159="","",School!$G$2)</f>
        <v>2023</v>
      </c>
      <c r="F159" s="9" t="str">
        <f t="shared" si="11"/>
        <v>Fiscal Year of Report</v>
      </c>
      <c r="G159" s="9">
        <f>IF($U159="","",School!$G$6)</f>
        <v>8</v>
      </c>
      <c r="H159" s="9" t="str">
        <f>IF($U159="","",VLOOKUP(Upload!G159,'Other Codes'!$G$2:$H$10,2,FALSE))</f>
        <v>Projected</v>
      </c>
      <c r="I159" s="9">
        <f>IF($U159="","",School!$K$7)</f>
        <v>4</v>
      </c>
      <c r="J159" s="9" t="str">
        <f>IF($U159="","",VLOOKUP(Upload!I159,'Other Codes'!$J$2:$K$8,2,FALSE))</f>
        <v>Reportable Government Services</v>
      </c>
      <c r="K159" s="9">
        <f>IF($U159="","",School!$A13)</f>
        <v>2</v>
      </c>
      <c r="L159" s="9" t="str">
        <f>IF($U159="","",VLOOKUP(K159,'Account Codes'!$E:$F,2,FALSE))</f>
        <v>Expenditures</v>
      </c>
      <c r="M159" s="9">
        <f>IF($U159="","",School!$B13)</f>
        <v>99</v>
      </c>
      <c r="N159" s="9" t="str">
        <f>IF($U159="","",VLOOKUP(CONCATENATE(Upload!$K159,Upload!M159),'Account Codes'!$B:$I,8,FALSE))</f>
        <v>Total Expenditures</v>
      </c>
      <c r="O159" s="9">
        <f>IF($U159="","",School!$C13)</f>
        <v>99</v>
      </c>
      <c r="P159" s="9" t="str">
        <f>IF($U159="","",VLOOKUP(CONCATENATE(Upload!$K159,Upload!O159),'Account Codes'!$C:$L,10,FALSE))</f>
        <v>Total Expenditures</v>
      </c>
      <c r="Q159" s="9">
        <f>IF($U159="","",School!$D13)</f>
        <v>99</v>
      </c>
      <c r="R159" s="9" t="str">
        <f>IF($U159="","",VLOOKUP(CONCATENATE(Upload!$K159,Upload!Q159),'Account Codes'!$D:$O,12,FALSE))</f>
        <v>Total Expenditures</v>
      </c>
      <c r="S159" s="9">
        <f>IF($U159="","",School!$E13)</f>
        <v>999</v>
      </c>
      <c r="T159" s="9" t="str">
        <f>IF($U159="","",VLOOKUP(CONCATENATE(Upload!$K159,Upload!S159),'Account Codes'!$A:$S,18,FALSE))</f>
        <v>Total Expenditures</v>
      </c>
      <c r="U159" s="9">
        <f>IF(School!A13="","",School!$K13)</f>
        <v>0</v>
      </c>
      <c r="V159" s="9" t="str">
        <f>IF($U159="","",VLOOKUP(CONCATENATE(Upload!$K159,S159),'Account Codes'!$A:$S,19,FALSE))</f>
        <v xml:space="preserve">This item is used for the subtotal of expenditures in each department and the total expenditures. </v>
      </c>
      <c r="W159" s="9" t="str">
        <f>IF($U159="","",VLOOKUP(CONCATENATE(Upload!$K159,S159),'Account Codes'!$A:$T,20,FALSE))</f>
        <v>N/A, no school UCOA code listed</v>
      </c>
    </row>
    <row r="160" spans="1:23" x14ac:dyDescent="0.25">
      <c r="A160" s="9">
        <f>IF($U160="","",School!$D$1)</f>
        <v>10</v>
      </c>
      <c r="B160" s="9" t="str">
        <f>IF($U160="","",School!$G$1)</f>
        <v>Barrington school district</v>
      </c>
      <c r="C160" s="9">
        <f>IF($U160="","",School!$D$3)</f>
        <v>2</v>
      </c>
      <c r="D160" s="9" t="str">
        <f>IF($U160="","",School!$G$3)</f>
        <v>Budget to Actual 1</v>
      </c>
      <c r="E160" s="9">
        <f>IF($U160="","",School!$G$2)</f>
        <v>2023</v>
      </c>
      <c r="F160" s="9" t="str">
        <f t="shared" si="11"/>
        <v>Fiscal Year of Report</v>
      </c>
      <c r="G160" s="9">
        <f>IF($U160="","",School!$G$6)</f>
        <v>8</v>
      </c>
      <c r="H160" s="9" t="str">
        <f>IF($U160="","",VLOOKUP(Upload!G160,'Other Codes'!$G$2:$H$10,2,FALSE))</f>
        <v>Projected</v>
      </c>
      <c r="I160" s="9">
        <f>IF($U160="","",School!$K$7)</f>
        <v>4</v>
      </c>
      <c r="J160" s="9" t="str">
        <f>IF($U160="","",VLOOKUP(Upload!I160,'Other Codes'!$J$2:$K$8,2,FALSE))</f>
        <v>Reportable Government Services</v>
      </c>
      <c r="K160" s="9">
        <f>IF($U160="","",School!$A14)</f>
        <v>8</v>
      </c>
      <c r="L160" s="9" t="str">
        <f>IF($U160="","",VLOOKUP(K160,'Account Codes'!$E:$F,2,FALSE))</f>
        <v>Financing Uses</v>
      </c>
      <c r="M160" s="9">
        <f>IF($U160="","",School!$B14)</f>
        <v>99</v>
      </c>
      <c r="N160" s="9" t="str">
        <f>IF($U160="","",VLOOKUP(CONCATENATE(Upload!$K160,Upload!M160),'Account Codes'!$B:$I,8,FALSE))</f>
        <v>Financing Uses: Total</v>
      </c>
      <c r="O160" s="9">
        <f>IF($U160="","",School!$C14)</f>
        <v>99</v>
      </c>
      <c r="P160" s="9" t="str">
        <f>IF($U160="","",VLOOKUP(CONCATENATE(Upload!$K160,Upload!O160),'Account Codes'!$C:$L,10,FALSE))</f>
        <v>Financing Uses: Total</v>
      </c>
      <c r="Q160" s="9">
        <f>IF($U160="","",School!$D14)</f>
        <v>99</v>
      </c>
      <c r="R160" s="9" t="str">
        <f>IF($U160="","",VLOOKUP(CONCATENATE(Upload!$K160,Upload!Q160),'Account Codes'!$D:$O,12,FALSE))</f>
        <v>Financing Uses: Total</v>
      </c>
      <c r="S160" s="9">
        <f>IF($U160="","",School!$E14)</f>
        <v>999</v>
      </c>
      <c r="T160" s="9" t="str">
        <f>IF($U160="","",VLOOKUP(CONCATENATE(Upload!$K160,Upload!S160),'Account Codes'!$A:$S,18,FALSE))</f>
        <v>Financing Uses: Total</v>
      </c>
      <c r="U160" s="9">
        <f>IF(School!A14="","",School!$K14)</f>
        <v>0</v>
      </c>
      <c r="V160" s="9" t="str">
        <f>IF($U160="","",VLOOKUP(CONCATENATE(Upload!$K160,S160),'Account Codes'!$A:$S,19,FALSE))</f>
        <v>Total of all financing uses</v>
      </c>
      <c r="W160" s="9" t="str">
        <f>IF($U160="","",VLOOKUP(CONCATENATE(Upload!$K160,S160),'Account Codes'!$A:$T,20,FALSE))</f>
        <v/>
      </c>
    </row>
    <row r="161" spans="1:23" x14ac:dyDescent="0.25">
      <c r="A161" s="9" t="str">
        <f>IF($U161="","",School!$D$1)</f>
        <v/>
      </c>
      <c r="B161" s="9" t="str">
        <f>IF($U161="","",School!$G$1)</f>
        <v/>
      </c>
      <c r="C161" s="9" t="str">
        <f>IF($U161="","",School!$D$3)</f>
        <v/>
      </c>
      <c r="D161" s="9" t="str">
        <f>IF($U161="","",School!$G$3)</f>
        <v/>
      </c>
      <c r="E161" s="9" t="str">
        <f>IF($U161="","",School!$G$2)</f>
        <v/>
      </c>
      <c r="F161" s="9" t="str">
        <f t="shared" si="11"/>
        <v/>
      </c>
      <c r="G161" s="9" t="str">
        <f>IF($U161="","",School!$G$6)</f>
        <v/>
      </c>
      <c r="H161" s="9" t="str">
        <f>IF($U161="","",VLOOKUP(Upload!G161,'Other Codes'!$G$2:$H$10,2,FALSE))</f>
        <v/>
      </c>
      <c r="I161" s="9" t="str">
        <f>IF($U161="","",School!$K$7)</f>
        <v/>
      </c>
      <c r="J161" s="9" t="str">
        <f>IF($U161="","",VLOOKUP(Upload!I161,'Other Codes'!$J$2:$K$8,2,FALSE))</f>
        <v/>
      </c>
      <c r="K161" s="9" t="str">
        <f>IF($U161="","",School!$A15)</f>
        <v/>
      </c>
      <c r="L161" s="9" t="str">
        <f>IF($U161="","",VLOOKUP(K161,'Account Codes'!$E:$F,2,FALSE))</f>
        <v/>
      </c>
      <c r="M161" s="9" t="str">
        <f>IF($U161="","",School!$B15)</f>
        <v/>
      </c>
      <c r="N161" s="9" t="str">
        <f>IF($U161="","",VLOOKUP(CONCATENATE(Upload!$K161,Upload!M161),'Account Codes'!$B:$I,8,FALSE))</f>
        <v/>
      </c>
      <c r="O161" s="9" t="str">
        <f>IF($U161="","",School!$C15)</f>
        <v/>
      </c>
      <c r="P161" s="9" t="str">
        <f>IF($U161="","",VLOOKUP(CONCATENATE(Upload!$K161,Upload!O161),'Account Codes'!$C:$L,10,FALSE))</f>
        <v/>
      </c>
      <c r="Q161" s="9" t="str">
        <f>IF($U161="","",School!$D15)</f>
        <v/>
      </c>
      <c r="R161" s="9" t="str">
        <f>IF($U161="","",VLOOKUP(CONCATENATE(Upload!$K161,Upload!Q161),'Account Codes'!$D:$O,12,FALSE))</f>
        <v/>
      </c>
      <c r="S161" s="9" t="str">
        <f>IF($U161="","",School!$E15)</f>
        <v/>
      </c>
      <c r="T161" s="9" t="str">
        <f>IF($U161="","",VLOOKUP(CONCATENATE(Upload!$K161,Upload!S161),'Account Codes'!$A:$S,18,FALSE))</f>
        <v/>
      </c>
      <c r="U161" s="9" t="str">
        <f>IF(School!A15="","",School!$K15)</f>
        <v/>
      </c>
      <c r="V161" s="9" t="str">
        <f>IF($U161="","",VLOOKUP(CONCATENATE(Upload!$K161,S161),'Account Codes'!$A:$S,19,FALSE))</f>
        <v/>
      </c>
      <c r="W161" s="9" t="str">
        <f>IF($U161="","",VLOOKUP(CONCATENATE(Upload!$K161,S161),'Account Codes'!$A:$T,20,FALSE))</f>
        <v/>
      </c>
    </row>
    <row r="162" spans="1:23" x14ac:dyDescent="0.25">
      <c r="A162" s="9">
        <f>IF($U162="","",School!$D$1)</f>
        <v>10</v>
      </c>
      <c r="B162" s="9" t="str">
        <f>IF($U162="","",School!$G$1)</f>
        <v>Barrington school district</v>
      </c>
      <c r="C162" s="9">
        <f>IF($U162="","",School!$D$3)</f>
        <v>2</v>
      </c>
      <c r="D162" s="9" t="str">
        <f>IF($U162="","",School!$G$3)</f>
        <v>Budget to Actual 1</v>
      </c>
      <c r="E162" s="9">
        <f>IF($U162="","",School!$G$2)</f>
        <v>2023</v>
      </c>
      <c r="F162" s="9" t="str">
        <f t="shared" si="11"/>
        <v>Fiscal Year of Report</v>
      </c>
      <c r="G162" s="9">
        <f>IF($U162="","",School!$G$6)</f>
        <v>8</v>
      </c>
      <c r="H162" s="9" t="str">
        <f>IF($U162="","",VLOOKUP(Upload!G162,'Other Codes'!$G$2:$H$10,2,FALSE))</f>
        <v>Projected</v>
      </c>
      <c r="I162" s="9">
        <f>IF($U162="","",School!$K$7)</f>
        <v>4</v>
      </c>
      <c r="J162" s="9" t="str">
        <f>IF($U162="","",VLOOKUP(Upload!I162,'Other Codes'!$J$2:$K$8,2,FALSE))</f>
        <v>Reportable Government Services</v>
      </c>
      <c r="K162" s="9">
        <f>IF($U162="","",School!$A16)</f>
        <v>5</v>
      </c>
      <c r="L162" s="9" t="str">
        <f>IF($U162="","",VLOOKUP(K162,'Account Codes'!$E:$F,2,FALSE))</f>
        <v xml:space="preserve">Fund Balance </v>
      </c>
      <c r="M162" s="9">
        <f>IF($U162="","",School!$B16)</f>
        <v>50</v>
      </c>
      <c r="N162" s="9" t="str">
        <f>IF($U162="","",VLOOKUP(CONCATENATE(Upload!$K162,Upload!M162),'Account Codes'!$B:$I,8,FALSE))</f>
        <v>Fund Balance</v>
      </c>
      <c r="O162" s="9">
        <f>IF($U162="","",School!$C16)</f>
        <v>30</v>
      </c>
      <c r="P162" s="9" t="str">
        <f>IF($U162="","",VLOOKUP(CONCATENATE(Upload!$K162,Upload!O162),'Account Codes'!$C:$L,10,FALSE))</f>
        <v>Net Change</v>
      </c>
      <c r="Q162" s="9">
        <f>IF($U162="","",School!$D16)</f>
        <v>30</v>
      </c>
      <c r="R162" s="9" t="str">
        <f>IF($U162="","",VLOOKUP(CONCATENATE(Upload!$K162,Upload!Q162),'Account Codes'!$D:$O,12,FALSE))</f>
        <v>Net Change</v>
      </c>
      <c r="S162" s="9">
        <f>IF($U162="","",School!$E16)</f>
        <v>300</v>
      </c>
      <c r="T162" s="9" t="str">
        <f>IF($U162="","",VLOOKUP(CONCATENATE(Upload!$K162,Upload!S162),'Account Codes'!$A:$S,18,FALSE))</f>
        <v>Net Change in Fund Balance or Net Position</v>
      </c>
      <c r="U162" s="9">
        <f>IF(School!A16="","",School!$K16)</f>
        <v>0</v>
      </c>
      <c r="V162" s="9" t="str">
        <f>IF($U162="","",VLOOKUP(CONCATENATE(Upload!$K162,S162),'Account Codes'!$A:$S,19,FALSE))</f>
        <v>For any of the reporting periods this item is ending operating balance, which would reflect the end results from current period operations.</v>
      </c>
      <c r="W162" s="9" t="str">
        <f>IF($U162="","",VLOOKUP(CONCATENATE(Upload!$K162,S162),'Account Codes'!$A:$T,20,FALSE))</f>
        <v>N/A, no school UCOA code listed</v>
      </c>
    </row>
    <row r="163" spans="1:23" x14ac:dyDescent="0.25">
      <c r="A163" s="9" t="str">
        <f>IF($U163="","",School!$D$1)</f>
        <v/>
      </c>
      <c r="B163" s="9" t="str">
        <f>IF($U163="","",School!$G$1)</f>
        <v/>
      </c>
      <c r="C163" s="9" t="str">
        <f>IF($U163="","",School!$D$3)</f>
        <v/>
      </c>
      <c r="D163" s="9" t="str">
        <f>IF($U163="","",School!$G$3)</f>
        <v/>
      </c>
      <c r="E163" s="9" t="str">
        <f>IF($U163="","",School!$G$2)</f>
        <v/>
      </c>
      <c r="F163" s="9" t="str">
        <f t="shared" si="11"/>
        <v/>
      </c>
      <c r="G163" s="9" t="str">
        <f>IF($U163="","",School!$G$6)</f>
        <v/>
      </c>
      <c r="H163" s="9" t="str">
        <f>IF($U163="","",VLOOKUP(Upload!G163,'Other Codes'!$G$2:$H$10,2,FALSE))</f>
        <v/>
      </c>
      <c r="I163" s="9" t="str">
        <f>IF($U163="","",School!$K$7)</f>
        <v/>
      </c>
      <c r="J163" s="9" t="str">
        <f>IF($U163="","",VLOOKUP(Upload!I163,'Other Codes'!$J$2:$K$8,2,FALSE))</f>
        <v/>
      </c>
      <c r="K163" s="9" t="str">
        <f>IF($U163="","",School!$A17)</f>
        <v/>
      </c>
      <c r="L163" s="9" t="str">
        <f>IF($U163="","",VLOOKUP(K163,'Account Codes'!$E:$F,2,FALSE))</f>
        <v/>
      </c>
      <c r="M163" s="9" t="str">
        <f>IF($U163="","",School!$B17)</f>
        <v/>
      </c>
      <c r="N163" s="9" t="str">
        <f>IF($U163="","",VLOOKUP(CONCATENATE(Upload!$K163,Upload!M163),'Account Codes'!$B:$I,8,FALSE))</f>
        <v/>
      </c>
      <c r="O163" s="9" t="str">
        <f>IF($U163="","",School!$C17)</f>
        <v/>
      </c>
      <c r="P163" s="9" t="str">
        <f>IF($U163="","",VLOOKUP(CONCATENATE(Upload!$K163,Upload!O163),'Account Codes'!$C:$L,10,FALSE))</f>
        <v/>
      </c>
      <c r="Q163" s="9" t="str">
        <f>IF($U163="","",School!$D17)</f>
        <v/>
      </c>
      <c r="R163" s="9" t="str">
        <f>IF($U163="","",VLOOKUP(CONCATENATE(Upload!$K163,Upload!Q163),'Account Codes'!$D:$O,12,FALSE))</f>
        <v/>
      </c>
      <c r="S163" s="9" t="str">
        <f>IF($U163="","",School!$E17)</f>
        <v/>
      </c>
      <c r="T163" s="9" t="str">
        <f>IF($U163="","",VLOOKUP(CONCATENATE(Upload!$K163,Upload!S163),'Account Codes'!$A:$S,18,FALSE))</f>
        <v/>
      </c>
      <c r="U163" s="9" t="str">
        <f>IF(School!A17="","",School!$K17)</f>
        <v/>
      </c>
      <c r="V163" s="9" t="str">
        <f>IF($U163="","",VLOOKUP(CONCATENATE(Upload!$K163,S163),'Account Codes'!$A:$S,19,FALSE))</f>
        <v/>
      </c>
      <c r="W163" s="9" t="str">
        <f>IF($U163="","",VLOOKUP(CONCATENATE(Upload!$K163,S163),'Account Codes'!$A:$T,20,FALSE))</f>
        <v/>
      </c>
    </row>
    <row r="164" spans="1:23" x14ac:dyDescent="0.25">
      <c r="A164" s="9">
        <f>IF($U164="","",School!$D$1)</f>
        <v>10</v>
      </c>
      <c r="B164" s="9" t="str">
        <f>IF($U164="","",School!$G$1)</f>
        <v>Barrington school district</v>
      </c>
      <c r="C164" s="9">
        <f>IF($U164="","",School!$D$3)</f>
        <v>2</v>
      </c>
      <c r="D164" s="9" t="str">
        <f>IF($U164="","",School!$G$3)</f>
        <v>Budget to Actual 1</v>
      </c>
      <c r="E164" s="9">
        <f>IF($U164="","",School!$G$2)</f>
        <v>2023</v>
      </c>
      <c r="F164" s="9" t="str">
        <f t="shared" si="11"/>
        <v>Fiscal Year of Report</v>
      </c>
      <c r="G164" s="9">
        <f>IF($U164="","",School!$G$6)</f>
        <v>8</v>
      </c>
      <c r="H164" s="9" t="str">
        <f>IF($U164="","",VLOOKUP(Upload!G164,'Other Codes'!$G$2:$H$10,2,FALSE))</f>
        <v>Projected</v>
      </c>
      <c r="I164" s="9">
        <f>IF($U164="","",School!$K$7)</f>
        <v>4</v>
      </c>
      <c r="J164" s="9" t="str">
        <f>IF($U164="","",VLOOKUP(Upload!I164,'Other Codes'!$J$2:$K$8,2,FALSE))</f>
        <v>Reportable Government Services</v>
      </c>
      <c r="K164" s="9">
        <f>IF($U164="","",School!$A18)</f>
        <v>5</v>
      </c>
      <c r="L164" s="9" t="str">
        <f>IF($U164="","",VLOOKUP(K164,'Account Codes'!$E:$F,2,FALSE))</f>
        <v xml:space="preserve">Fund Balance </v>
      </c>
      <c r="M164" s="9">
        <f>IF($U164="","",School!$B18)</f>
        <v>50</v>
      </c>
      <c r="N164" s="9" t="str">
        <f>IF($U164="","",VLOOKUP(CONCATENATE(Upload!$K164,Upload!M164),'Account Codes'!$B:$I,8,FALSE))</f>
        <v>Fund Balance</v>
      </c>
      <c r="O164" s="9">
        <f>IF($U164="","",School!$C18)</f>
        <v>20</v>
      </c>
      <c r="P164" s="9" t="str">
        <f>IF($U164="","",VLOOKUP(CONCATENATE(Upload!$K164,Upload!O164),'Account Codes'!$C:$L,10,FALSE))</f>
        <v>Appropriated Fund Balance</v>
      </c>
      <c r="Q164" s="9">
        <f>IF($U164="","",School!$D18)</f>
        <v>20</v>
      </c>
      <c r="R164" s="9" t="str">
        <f>IF($U164="","",VLOOKUP(CONCATENATE(Upload!$K164,Upload!Q164),'Account Codes'!$D:$O,12,FALSE))</f>
        <v>Appropriation from Fund Balance</v>
      </c>
      <c r="S164" s="9">
        <f>IF($U164="","",School!$E18)</f>
        <v>200</v>
      </c>
      <c r="T164" s="9" t="str">
        <f>IF($U164="","",VLOOKUP(CONCATENATE(Upload!$K164,Upload!S164),'Account Codes'!$A:$S,18,FALSE))</f>
        <v>Appropriation from Fund Balance</v>
      </c>
      <c r="U164" s="9">
        <f>IF(School!A18="","",School!$K18)</f>
        <v>0</v>
      </c>
      <c r="V164" s="9" t="str">
        <f>IF($U164="","",VLOOKUP(CONCATENATE(Upload!$K164,S164),'Account Codes'!$A:$S,19,FALSE))</f>
        <v>Budgeted Appropriation from Fund Balance to be used in current fiscal year</v>
      </c>
      <c r="W164" s="9" t="str">
        <f>IF($U164="","",VLOOKUP(CONCATENATE(Upload!$K164,S164),'Account Codes'!$A:$T,20,FALSE))</f>
        <v>(Budget Only 41250, 43250, 44250 )</v>
      </c>
    </row>
    <row r="165" spans="1:23" x14ac:dyDescent="0.25">
      <c r="A165" s="9">
        <f>IF($U165="","",School!$D$1)</f>
        <v>10</v>
      </c>
      <c r="B165" s="9" t="str">
        <f>IF($U165="","",School!$G$1)</f>
        <v>Barrington school district</v>
      </c>
      <c r="C165" s="9">
        <f>IF($U165="","",School!$D$3)</f>
        <v>2</v>
      </c>
      <c r="D165" s="9" t="str">
        <f>IF($U165="","",School!$G$3)</f>
        <v>Budget to Actual 1</v>
      </c>
      <c r="E165" s="9">
        <f>IF($U165="","",School!$G$2)</f>
        <v>2023</v>
      </c>
      <c r="F165" s="9" t="str">
        <f t="shared" si="11"/>
        <v>Fiscal Year of Report</v>
      </c>
      <c r="G165" s="9">
        <f>IF($U165="","",School!$G$6)</f>
        <v>8</v>
      </c>
      <c r="H165" s="9" t="str">
        <f>IF($U165="","",VLOOKUP(Upload!G165,'Other Codes'!$G$2:$H$10,2,FALSE))</f>
        <v>Projected</v>
      </c>
      <c r="I165" s="9">
        <f>IF($U165="","",School!$K$7)</f>
        <v>4</v>
      </c>
      <c r="J165" s="9" t="str">
        <f>IF($U165="","",VLOOKUP(Upload!I165,'Other Codes'!$J$2:$K$8,2,FALSE))</f>
        <v>Reportable Government Services</v>
      </c>
      <c r="K165" s="9">
        <f>IF($U165="","",School!$A19)</f>
        <v>5</v>
      </c>
      <c r="L165" s="9" t="str">
        <f>IF($U165="","",VLOOKUP(K165,'Account Codes'!$E:$F,2,FALSE))</f>
        <v xml:space="preserve">Fund Balance </v>
      </c>
      <c r="M165" s="9">
        <f>IF($U165="","",School!$B19)</f>
        <v>50</v>
      </c>
      <c r="N165" s="9" t="str">
        <f>IF($U165="","",VLOOKUP(CONCATENATE(Upload!$K165,Upload!M165),'Account Codes'!$B:$I,8,FALSE))</f>
        <v>Fund Balance</v>
      </c>
      <c r="O165" s="9">
        <f>IF($U165="","",School!$C19)</f>
        <v>20</v>
      </c>
      <c r="P165" s="9" t="str">
        <f>IF($U165="","",VLOOKUP(CONCATENATE(Upload!$K165,Upload!O165),'Account Codes'!$C:$L,10,FALSE))</f>
        <v>Appropriated Fund Balance</v>
      </c>
      <c r="Q165" s="9">
        <f>IF($U165="","",School!$D19)</f>
        <v>25</v>
      </c>
      <c r="R165" s="9" t="str">
        <f>IF($U165="","",VLOOKUP(CONCATENATE(Upload!$K165,Upload!Q165),'Account Codes'!$D:$O,12,FALSE))</f>
        <v>Appropriation to Fund Balance</v>
      </c>
      <c r="S165" s="9">
        <f>IF($U165="","",School!$E19)</f>
        <v>250</v>
      </c>
      <c r="T165" s="9" t="str">
        <f>IF($U165="","",VLOOKUP(CONCATENATE(Upload!$K165,Upload!S165),'Account Codes'!$A:$S,18,FALSE))</f>
        <v>Appropriation to Fund Balance</v>
      </c>
      <c r="U165" s="9">
        <f>IF(School!A19="","",School!$K19)</f>
        <v>0</v>
      </c>
      <c r="V165" s="9" t="str">
        <f>IF($U165="","",VLOOKUP(CONCATENATE(Upload!$K165,S165),'Account Codes'!$A:$S,19,FALSE))</f>
        <v>Budgeted Appropriation to Fund Balance to be reserved for future use in current fiscal year</v>
      </c>
      <c r="W165" s="9" t="str">
        <f>IF($U165="","",VLOOKUP(CONCATENATE(Upload!$K165,S165),'Account Codes'!$A:$T,20,FALSE))</f>
        <v>(Budget Only, N/A, no school UCOA code listed)</v>
      </c>
    </row>
    <row r="166" spans="1:23" x14ac:dyDescent="0.25">
      <c r="A166" s="9" t="str">
        <f>IF($U166="","",School!$D$1)</f>
        <v/>
      </c>
      <c r="B166" s="9" t="str">
        <f>IF($U166="","",School!$G$1)</f>
        <v/>
      </c>
      <c r="C166" s="9" t="str">
        <f>IF($U166="","",School!$D$3)</f>
        <v/>
      </c>
      <c r="D166" s="9" t="str">
        <f>IF($U166="","",School!$G$3)</f>
        <v/>
      </c>
      <c r="E166" s="9" t="str">
        <f>IF($U166="","",School!$G$2)</f>
        <v/>
      </c>
      <c r="F166" s="9" t="str">
        <f t="shared" si="11"/>
        <v/>
      </c>
      <c r="G166" s="9" t="str">
        <f>IF($U166="","",School!$G$6)</f>
        <v/>
      </c>
      <c r="H166" s="9" t="str">
        <f>IF($U166="","",VLOOKUP(Upload!G166,'Other Codes'!$G$2:$H$10,2,FALSE))</f>
        <v/>
      </c>
      <c r="I166" s="9" t="str">
        <f>IF($U166="","",School!$K$7)</f>
        <v/>
      </c>
      <c r="J166" s="9" t="str">
        <f>IF($U166="","",VLOOKUP(Upload!I166,'Other Codes'!$J$2:$K$8,2,FALSE))</f>
        <v/>
      </c>
      <c r="K166" s="9" t="str">
        <f>IF($U166="","",School!$A20)</f>
        <v/>
      </c>
      <c r="L166" s="9" t="str">
        <f>IF($U166="","",VLOOKUP(K166,'Account Codes'!$E:$F,2,FALSE))</f>
        <v/>
      </c>
      <c r="M166" s="9" t="str">
        <f>IF($U166="","",School!$B20)</f>
        <v/>
      </c>
      <c r="N166" s="9" t="str">
        <f>IF($U166="","",VLOOKUP(CONCATENATE(Upload!$K166,Upload!M166),'Account Codes'!$B:$I,8,FALSE))</f>
        <v/>
      </c>
      <c r="O166" s="9" t="str">
        <f>IF($U166="","",School!$C20)</f>
        <v/>
      </c>
      <c r="P166" s="9" t="str">
        <f>IF($U166="","",VLOOKUP(CONCATENATE(Upload!$K166,Upload!O166),'Account Codes'!$C:$L,10,FALSE))</f>
        <v/>
      </c>
      <c r="Q166" s="9" t="str">
        <f>IF($U166="","",School!$D20)</f>
        <v/>
      </c>
      <c r="R166" s="9" t="str">
        <f>IF($U166="","",VLOOKUP(CONCATENATE(Upload!$K166,Upload!Q166),'Account Codes'!$D:$O,12,FALSE))</f>
        <v/>
      </c>
      <c r="S166" s="9" t="str">
        <f>IF($U166="","",School!$E20)</f>
        <v/>
      </c>
      <c r="T166" s="9" t="str">
        <f>IF($U166="","",VLOOKUP(CONCATENATE(Upload!$K166,Upload!S166),'Account Codes'!$A:$S,18,FALSE))</f>
        <v/>
      </c>
      <c r="U166" s="9" t="str">
        <f>IF(School!A20="","",School!$K20)</f>
        <v/>
      </c>
      <c r="V166" s="9" t="str">
        <f>IF($U166="","",VLOOKUP(CONCATENATE(Upload!$K166,S166),'Account Codes'!$A:$S,19,FALSE))</f>
        <v/>
      </c>
      <c r="W166" s="9" t="str">
        <f>IF($U166="","",VLOOKUP(CONCATENATE(Upload!$K166,S166),'Account Codes'!$A:$T,20,FALSE))</f>
        <v/>
      </c>
    </row>
    <row r="167" spans="1:23" x14ac:dyDescent="0.25">
      <c r="A167" s="9">
        <f>IF($U167="","",School!$D$1)</f>
        <v>10</v>
      </c>
      <c r="B167" s="9" t="str">
        <f>IF($U167="","",School!$G$1)</f>
        <v>Barrington school district</v>
      </c>
      <c r="C167" s="9">
        <f>IF($U167="","",School!$D$3)</f>
        <v>2</v>
      </c>
      <c r="D167" s="9" t="str">
        <f>IF($U167="","",School!$G$3)</f>
        <v>Budget to Actual 1</v>
      </c>
      <c r="E167" s="9">
        <f>IF($U167="","",School!$G$2)</f>
        <v>2023</v>
      </c>
      <c r="F167" s="9" t="str">
        <f t="shared" si="11"/>
        <v>Fiscal Year of Report</v>
      </c>
      <c r="G167" s="9">
        <f>IF($U167="","",School!$G$6)</f>
        <v>8</v>
      </c>
      <c r="H167" s="9" t="str">
        <f>IF($U167="","",VLOOKUP(Upload!G167,'Other Codes'!$G$2:$H$10,2,FALSE))</f>
        <v>Projected</v>
      </c>
      <c r="I167" s="9">
        <f>IF($U167="","",School!$K$7)</f>
        <v>4</v>
      </c>
      <c r="J167" s="9" t="str">
        <f>IF($U167="","",VLOOKUP(Upload!I167,'Other Codes'!$J$2:$K$8,2,FALSE))</f>
        <v>Reportable Government Services</v>
      </c>
      <c r="K167" s="9">
        <f>IF($U167="","",School!$A21)</f>
        <v>5</v>
      </c>
      <c r="L167" s="9" t="str">
        <f>IF($U167="","",VLOOKUP(K167,'Account Codes'!$E:$F,2,FALSE))</f>
        <v xml:space="preserve">Fund Balance </v>
      </c>
      <c r="M167" s="9">
        <f>IF($U167="","",School!$B21)</f>
        <v>50</v>
      </c>
      <c r="N167" s="9" t="str">
        <f>IF($U167="","",VLOOKUP(CONCATENATE(Upload!$K167,Upload!M167),'Account Codes'!$B:$I,8,FALSE))</f>
        <v>Fund Balance</v>
      </c>
      <c r="O167" s="9">
        <f>IF($U167="","",School!$C21)</f>
        <v>30</v>
      </c>
      <c r="P167" s="9" t="str">
        <f>IF($U167="","",VLOOKUP(CONCATENATE(Upload!$K167,Upload!O167),'Account Codes'!$C:$L,10,FALSE))</f>
        <v>Net Change</v>
      </c>
      <c r="Q167" s="9">
        <f>IF($U167="","",School!$D21)</f>
        <v>30</v>
      </c>
      <c r="R167" s="9" t="str">
        <f>IF($U167="","",VLOOKUP(CONCATENATE(Upload!$K167,Upload!Q167),'Account Codes'!$D:$O,12,FALSE))</f>
        <v>Net Change</v>
      </c>
      <c r="S167" s="9">
        <f>IF($U167="","",School!$E21)</f>
        <v>310</v>
      </c>
      <c r="T167" s="9" t="str">
        <f>IF($U167="","",VLOOKUP(CONCATENATE(Upload!$K167,Upload!S167),'Account Codes'!$A:$S,18,FALSE))</f>
        <v>Unresolved Budget Deficit</v>
      </c>
      <c r="U167" s="9">
        <f>IF(School!A21="","",School!$K21)</f>
        <v>0</v>
      </c>
      <c r="V167" s="9" t="str">
        <f>IF($U167="","",VLOOKUP(CONCATENATE(Upload!$K167,S167),'Account Codes'!$A:$S,19,FALSE))</f>
        <v>Net change in fund balance or net position that is not offset by an equal or greater amount of appropriation of fund balance</v>
      </c>
      <c r="W167" s="9" t="str">
        <f>IF($U167="","",VLOOKUP(CONCATENATE(Upload!$K167,S167),'Account Codes'!$A:$T,20,FALSE))</f>
        <v/>
      </c>
    </row>
    <row r="168" spans="1:23" x14ac:dyDescent="0.25">
      <c r="A168" s="9" t="str">
        <f>IF($U168="","",School!$D$1)</f>
        <v/>
      </c>
      <c r="B168" s="9" t="str">
        <f>IF($U168="","",School!$G$1)</f>
        <v/>
      </c>
      <c r="C168" s="9" t="str">
        <f>IF($U168="","",School!$D$3)</f>
        <v/>
      </c>
      <c r="D168" s="9" t="str">
        <f>IF($U168="","",School!$G$3)</f>
        <v/>
      </c>
      <c r="E168" s="9" t="str">
        <f>IF($U168="","",School!$G$2)</f>
        <v/>
      </c>
      <c r="F168" s="9" t="str">
        <f t="shared" si="11"/>
        <v/>
      </c>
      <c r="G168" s="9" t="str">
        <f>IF($U168="","",School!$G$6)</f>
        <v/>
      </c>
      <c r="H168" s="9" t="str">
        <f>IF($U168="","",VLOOKUP(Upload!G168,'Other Codes'!$G$2:$H$10,2,FALSE))</f>
        <v/>
      </c>
      <c r="I168" s="9" t="str">
        <f>IF($U168="","",School!$K$7)</f>
        <v/>
      </c>
      <c r="J168" s="9" t="str">
        <f>IF($U168="","",VLOOKUP(Upload!I168,'Other Codes'!$J$2:$K$8,2,FALSE))</f>
        <v/>
      </c>
      <c r="K168" s="9" t="str">
        <f>IF($U168="","",School!$A22)</f>
        <v/>
      </c>
      <c r="L168" s="9" t="str">
        <f>IF($U168="","",VLOOKUP(K168,'Account Codes'!$E:$F,2,FALSE))</f>
        <v/>
      </c>
      <c r="M168" s="9" t="str">
        <f>IF($U168="","",School!$B22)</f>
        <v/>
      </c>
      <c r="N168" s="9" t="str">
        <f>IF($U168="","",VLOOKUP(CONCATENATE(Upload!$K168,Upload!M168),'Account Codes'!$B:$I,8,FALSE))</f>
        <v/>
      </c>
      <c r="O168" s="9" t="str">
        <f>IF($U168="","",School!$C22)</f>
        <v/>
      </c>
      <c r="P168" s="9" t="str">
        <f>IF($U168="","",VLOOKUP(CONCATENATE(Upload!$K168,Upload!O168),'Account Codes'!$C:$L,10,FALSE))</f>
        <v/>
      </c>
      <c r="Q168" s="9" t="str">
        <f>IF($U168="","",School!$D22)</f>
        <v/>
      </c>
      <c r="R168" s="9" t="str">
        <f>IF($U168="","",VLOOKUP(CONCATENATE(Upload!$K168,Upload!Q168),'Account Codes'!$D:$O,12,FALSE))</f>
        <v/>
      </c>
      <c r="S168" s="9" t="str">
        <f>IF($U168="","",School!$E22)</f>
        <v/>
      </c>
      <c r="T168" s="9" t="str">
        <f>IF($U168="","",VLOOKUP(CONCATENATE(Upload!$K168,Upload!S168),'Account Codes'!$A:$S,18,FALSE))</f>
        <v/>
      </c>
      <c r="U168" s="9" t="str">
        <f>IF(School!A22="","",School!$K22)</f>
        <v/>
      </c>
      <c r="V168" s="9" t="str">
        <f>IF($U168="","",VLOOKUP(CONCATENATE(Upload!$K168,S168),'Account Codes'!$A:$S,19,FALSE))</f>
        <v/>
      </c>
      <c r="W168" s="9" t="str">
        <f>IF($U168="","",VLOOKUP(CONCATENATE(Upload!$K168,S168),'Account Codes'!$A:$T,20,FALSE))</f>
        <v/>
      </c>
    </row>
    <row r="169" spans="1:23" x14ac:dyDescent="0.25">
      <c r="A169" s="9" t="str">
        <f>IF($U169="","",School!$D$1)</f>
        <v/>
      </c>
      <c r="B169" s="9" t="str">
        <f>IF($U169="","",School!$G$1)</f>
        <v/>
      </c>
      <c r="C169" s="9" t="str">
        <f>IF($U169="","",School!$D$3)</f>
        <v/>
      </c>
      <c r="D169" s="9" t="str">
        <f>IF($U169="","",School!$G$3)</f>
        <v/>
      </c>
      <c r="E169" s="9" t="str">
        <f>IF($U169="","",School!$G$2)</f>
        <v/>
      </c>
      <c r="F169" s="9" t="str">
        <f t="shared" si="11"/>
        <v/>
      </c>
      <c r="G169" s="9" t="str">
        <f>IF($U169="","",School!$G$6)</f>
        <v/>
      </c>
      <c r="H169" s="9" t="str">
        <f>IF($U169="","",VLOOKUP(Upload!G169,'Other Codes'!$G$2:$H$10,2,FALSE))</f>
        <v/>
      </c>
      <c r="I169" s="9" t="str">
        <f>IF($U169="","",School!$K$7)</f>
        <v/>
      </c>
      <c r="J169" s="9" t="str">
        <f>IF($U169="","",VLOOKUP(Upload!I169,'Other Codes'!$J$2:$K$8,2,FALSE))</f>
        <v/>
      </c>
      <c r="K169" s="9" t="str">
        <f>IF($U169="","",School!$A23)</f>
        <v/>
      </c>
      <c r="L169" s="9" t="str">
        <f>IF($U169="","",VLOOKUP(K169,'Account Codes'!$E:$F,2,FALSE))</f>
        <v/>
      </c>
      <c r="M169" s="9" t="str">
        <f>IF($U169="","",School!$B23)</f>
        <v/>
      </c>
      <c r="N169" s="9" t="str">
        <f>IF($U169="","",VLOOKUP(CONCATENATE(Upload!$K169,Upload!M169),'Account Codes'!$B:$I,8,FALSE))</f>
        <v/>
      </c>
      <c r="O169" s="9" t="str">
        <f>IF($U169="","",School!$C23)</f>
        <v/>
      </c>
      <c r="P169" s="9" t="str">
        <f>IF($U169="","",VLOOKUP(CONCATENATE(Upload!$K169,Upload!O169),'Account Codes'!$C:$L,10,FALSE))</f>
        <v/>
      </c>
      <c r="Q169" s="9" t="str">
        <f>IF($U169="","",School!$D23)</f>
        <v/>
      </c>
      <c r="R169" s="9" t="str">
        <f>IF($U169="","",VLOOKUP(CONCATENATE(Upload!$K169,Upload!Q169),'Account Codes'!$D:$O,12,FALSE))</f>
        <v/>
      </c>
      <c r="S169" s="9" t="str">
        <f>IF($U169="","",School!$E23)</f>
        <v/>
      </c>
      <c r="T169" s="9" t="str">
        <f>IF($U169="","",VLOOKUP(CONCATENATE(Upload!$K169,Upload!S169),'Account Codes'!$A:$S,18,FALSE))</f>
        <v/>
      </c>
      <c r="U169" s="9" t="str">
        <f>IF(School!A23="","",School!$K23)</f>
        <v/>
      </c>
      <c r="V169" s="9" t="str">
        <f>IF($U169="","",VLOOKUP(CONCATENATE(Upload!$K169,S169),'Account Codes'!$A:$S,19,FALSE))</f>
        <v/>
      </c>
      <c r="W169" s="9" t="str">
        <f>IF($U169="","",VLOOKUP(CONCATENATE(Upload!$K169,S169),'Account Codes'!$A:$T,20,FALSE))</f>
        <v/>
      </c>
    </row>
    <row r="170" spans="1:23" x14ac:dyDescent="0.25">
      <c r="A170" s="10">
        <f>IF($U170="","",School!$D$1)</f>
        <v>10</v>
      </c>
      <c r="B170" s="10" t="str">
        <f>IF($U170="","",School!$G$1)</f>
        <v>Barrington school district</v>
      </c>
      <c r="C170" s="10">
        <f>IF($U170="","",School!$D$3)</f>
        <v>2</v>
      </c>
      <c r="D170" s="10" t="str">
        <f>IF($U170="","",School!$G$3)</f>
        <v>Budget to Actual 1</v>
      </c>
      <c r="E170" s="10">
        <f>IF($U170="","",School!$G$2)</f>
        <v>2023</v>
      </c>
      <c r="F170" s="10" t="str">
        <f>IF($U170="","","Fiscal Year of Report")</f>
        <v>Fiscal Year of Report</v>
      </c>
      <c r="G170" s="10">
        <f>IF($U170="","",School!$G$6)</f>
        <v>8</v>
      </c>
      <c r="H170" s="10" t="str">
        <f>IF($U170="","",VLOOKUP(Upload!G170,'Other Codes'!$G$2:$H$10,2,FALSE))</f>
        <v>Projected</v>
      </c>
      <c r="I170" s="10">
        <f>IF($U170="","",School!$L$7)</f>
        <v>5</v>
      </c>
      <c r="J170" s="10" t="str">
        <f>IF($U170="","",VLOOKUP(Upload!I170,'Other Codes'!$J$2:$K$8,2,FALSE))</f>
        <v>RGS Elimination</v>
      </c>
      <c r="K170" s="10">
        <f>IF($U170="","",School!$A10)</f>
        <v>1</v>
      </c>
      <c r="L170" s="10" t="str">
        <f>IF($U170="","",VLOOKUP(K170,'Account Codes'!$E:$F,2,FALSE))</f>
        <v>Revenue</v>
      </c>
      <c r="M170" s="10">
        <f>IF($U170="","",School!$B10)</f>
        <v>99</v>
      </c>
      <c r="N170" s="10" t="str">
        <f>IF($U170="","",VLOOKUP(CONCATENATE(Upload!$K170,Upload!M170),'Account Codes'!$B:$I,8,FALSE))</f>
        <v>Total Revenue</v>
      </c>
      <c r="O170" s="10">
        <f>IF($U170="","",School!$C10)</f>
        <v>99</v>
      </c>
      <c r="P170" s="10" t="str">
        <f>IF($U170="","",VLOOKUP(CONCATENATE(Upload!$K170,Upload!O170),'Account Codes'!$C:$L,10,FALSE))</f>
        <v>Total Revenue</v>
      </c>
      <c r="Q170" s="10">
        <f>IF($U170="","",School!$D10)</f>
        <v>99</v>
      </c>
      <c r="R170" s="10" t="str">
        <f>IF($U170="","",VLOOKUP(CONCATENATE(Upload!$K170,Upload!Q170),'Account Codes'!$D:$O,12,FALSE))</f>
        <v>Total Revenue</v>
      </c>
      <c r="S170" s="10">
        <f>IF($U170="","",School!$E10)</f>
        <v>999</v>
      </c>
      <c r="T170" s="10" t="str">
        <f>IF($U170="","",VLOOKUP(CONCATENATE(Upload!$K170,Upload!S170),'Account Codes'!$A:$S,18,FALSE))</f>
        <v>Total Revenue</v>
      </c>
      <c r="U170" s="10">
        <f>IF(School!A10="","",School!$L10)</f>
        <v>0</v>
      </c>
      <c r="V170" s="10" t="str">
        <f>IF($U170="","",VLOOKUP(CONCATENATE(Upload!$K170,S170),'Account Codes'!$A:$S,19,FALSE))</f>
        <v xml:space="preserve">This item is used for the subtotal of revenue in each class breakout and the total revenue. </v>
      </c>
      <c r="W170" s="10" t="str">
        <f>IF($U170="","",VLOOKUP(CONCATENATE(Upload!$K170,S170),'Account Codes'!$A:$T,20,FALSE))</f>
        <v>N/A, no school UCOA code listed</v>
      </c>
    </row>
    <row r="171" spans="1:23" x14ac:dyDescent="0.25">
      <c r="A171" s="10">
        <f>IF($U171="","",School!$D$1)</f>
        <v>10</v>
      </c>
      <c r="B171" s="10" t="str">
        <f>IF($U171="","",School!$G$1)</f>
        <v>Barrington school district</v>
      </c>
      <c r="C171" s="10">
        <f>IF($U171="","",School!$D$3)</f>
        <v>2</v>
      </c>
      <c r="D171" s="10" t="str">
        <f>IF($U171="","",School!$G$3)</f>
        <v>Budget to Actual 1</v>
      </c>
      <c r="E171" s="10">
        <f>IF($U171="","",School!$G$2)</f>
        <v>2023</v>
      </c>
      <c r="F171" s="10" t="str">
        <f t="shared" ref="F171:F183" si="12">IF($U171="","","Fiscal Year of Report")</f>
        <v>Fiscal Year of Report</v>
      </c>
      <c r="G171" s="10">
        <f>IF($U171="","",School!$G$6)</f>
        <v>8</v>
      </c>
      <c r="H171" s="10" t="str">
        <f>IF($U171="","",VLOOKUP(Upload!G171,'Other Codes'!$G$2:$H$10,2,FALSE))</f>
        <v>Projected</v>
      </c>
      <c r="I171" s="10">
        <f>IF($U171="","",School!$L$7)</f>
        <v>5</v>
      </c>
      <c r="J171" s="10" t="str">
        <f>IF($U171="","",VLOOKUP(Upload!I171,'Other Codes'!$J$2:$K$8,2,FALSE))</f>
        <v>RGS Elimination</v>
      </c>
      <c r="K171" s="10">
        <f>IF($U171="","",School!$A11)</f>
        <v>7</v>
      </c>
      <c r="L171" s="10" t="str">
        <f>IF($U171="","",VLOOKUP(K171,'Account Codes'!$E:$F,2,FALSE))</f>
        <v xml:space="preserve">Financing Sources </v>
      </c>
      <c r="M171" s="10">
        <f>IF($U171="","",School!$B11)</f>
        <v>99</v>
      </c>
      <c r="N171" s="10" t="str">
        <f>IF($U171="","",VLOOKUP(CONCATENATE(Upload!$K171,Upload!M171),'Account Codes'!$B:$I,8,FALSE))</f>
        <v>Financing Sources: Total</v>
      </c>
      <c r="O171" s="10">
        <f>IF($U171="","",School!$C11)</f>
        <v>99</v>
      </c>
      <c r="P171" s="10" t="str">
        <f>IF($U171="","",VLOOKUP(CONCATENATE(Upload!$K171,Upload!O171),'Account Codes'!$C:$L,10,FALSE))</f>
        <v>Financing Sources: Total</v>
      </c>
      <c r="Q171" s="10">
        <f>IF($U171="","",School!$D11)</f>
        <v>99</v>
      </c>
      <c r="R171" s="10" t="str">
        <f>IF($U171="","",VLOOKUP(CONCATENATE(Upload!$K171,Upload!Q171),'Account Codes'!$D:$O,12,FALSE))</f>
        <v>Financing Sources: Total</v>
      </c>
      <c r="S171" s="10">
        <f>IF($U171="","",School!$E11)</f>
        <v>999</v>
      </c>
      <c r="T171" s="10" t="str">
        <f>IF($U171="","",VLOOKUP(CONCATENATE(Upload!$K171,Upload!S171),'Account Codes'!$A:$S,18,FALSE))</f>
        <v>Financing Sources: Total</v>
      </c>
      <c r="U171" s="10">
        <f>IF(School!A11="","",School!$L11)</f>
        <v>0</v>
      </c>
      <c r="V171" s="10" t="str">
        <f>IF($U171="","",VLOOKUP(CONCATENATE(Upload!$K171,S171),'Account Codes'!$A:$S,19,FALSE))</f>
        <v>Total of all financing sources</v>
      </c>
      <c r="W171" s="10" t="str">
        <f>IF($U171="","",VLOOKUP(CONCATENATE(Upload!$K171,S171),'Account Codes'!$A:$T,20,FALSE))</f>
        <v/>
      </c>
    </row>
    <row r="172" spans="1:23" x14ac:dyDescent="0.25">
      <c r="A172" s="10" t="str">
        <f>IF($U172="","",School!$D$1)</f>
        <v/>
      </c>
      <c r="B172" s="10" t="str">
        <f>IF($U172="","",School!$G$1)</f>
        <v/>
      </c>
      <c r="C172" s="10" t="str">
        <f>IF($U172="","",School!$D$3)</f>
        <v/>
      </c>
      <c r="D172" s="10" t="str">
        <f>IF($U172="","",School!$G$3)</f>
        <v/>
      </c>
      <c r="E172" s="10" t="str">
        <f>IF($U172="","",School!$G$2)</f>
        <v/>
      </c>
      <c r="F172" s="10" t="str">
        <f t="shared" si="12"/>
        <v/>
      </c>
      <c r="G172" s="10" t="str">
        <f>IF($U172="","",School!$G$6)</f>
        <v/>
      </c>
      <c r="H172" s="10" t="str">
        <f>IF($U172="","",VLOOKUP(Upload!G172,'Other Codes'!$G$2:$H$10,2,FALSE))</f>
        <v/>
      </c>
      <c r="I172" s="10" t="str">
        <f>IF($U172="","",School!$L$7)</f>
        <v/>
      </c>
      <c r="J172" s="10" t="str">
        <f>IF($U172="","",VLOOKUP(Upload!I172,'Other Codes'!$J$2:$K$8,2,FALSE))</f>
        <v/>
      </c>
      <c r="K172" s="10" t="str">
        <f>IF($U172="","",School!$A12)</f>
        <v/>
      </c>
      <c r="L172" s="10" t="str">
        <f>IF($U172="","",VLOOKUP(K172,'Account Codes'!$E:$F,2,FALSE))</f>
        <v/>
      </c>
      <c r="M172" s="10" t="str">
        <f>IF($U172="","",School!$B12)</f>
        <v/>
      </c>
      <c r="N172" s="10" t="str">
        <f>IF($U172="","",VLOOKUP(CONCATENATE(Upload!$K172,Upload!M172),'Account Codes'!$B:$I,8,FALSE))</f>
        <v/>
      </c>
      <c r="O172" s="10" t="str">
        <f>IF($U172="","",School!$C12)</f>
        <v/>
      </c>
      <c r="P172" s="10" t="str">
        <f>IF($U172="","",VLOOKUP(CONCATENATE(Upload!$K172,Upload!O172),'Account Codes'!$C:$L,10,FALSE))</f>
        <v/>
      </c>
      <c r="Q172" s="10" t="str">
        <f>IF($U172="","",School!$D12)</f>
        <v/>
      </c>
      <c r="R172" s="10" t="str">
        <f>IF($U172="","",VLOOKUP(CONCATENATE(Upload!$K172,Upload!Q172),'Account Codes'!$D:$O,12,FALSE))</f>
        <v/>
      </c>
      <c r="S172" s="10" t="str">
        <f>IF($U172="","",School!$E12)</f>
        <v/>
      </c>
      <c r="T172" s="10" t="str">
        <f>IF($U172="","",VLOOKUP(CONCATENATE(Upload!$K172,Upload!S172),'Account Codes'!$A:$S,18,FALSE))</f>
        <v/>
      </c>
      <c r="U172" s="10" t="str">
        <f>IF(School!A12="","",School!$L12)</f>
        <v/>
      </c>
      <c r="V172" s="10" t="str">
        <f>IF($U172="","",VLOOKUP(CONCATENATE(Upload!$K172,S172),'Account Codes'!$A:$S,19,FALSE))</f>
        <v/>
      </c>
      <c r="W172" s="10" t="str">
        <f>IF($U172="","",VLOOKUP(CONCATENATE(Upload!$K172,S172),'Account Codes'!$A:$T,20,FALSE))</f>
        <v/>
      </c>
    </row>
    <row r="173" spans="1:23" x14ac:dyDescent="0.25">
      <c r="A173" s="10">
        <f>IF($U173="","",School!$D$1)</f>
        <v>10</v>
      </c>
      <c r="B173" s="10" t="str">
        <f>IF($U173="","",School!$G$1)</f>
        <v>Barrington school district</v>
      </c>
      <c r="C173" s="10">
        <f>IF($U173="","",School!$D$3)</f>
        <v>2</v>
      </c>
      <c r="D173" s="10" t="str">
        <f>IF($U173="","",School!$G$3)</f>
        <v>Budget to Actual 1</v>
      </c>
      <c r="E173" s="10">
        <f>IF($U173="","",School!$G$2)</f>
        <v>2023</v>
      </c>
      <c r="F173" s="10" t="str">
        <f t="shared" si="12"/>
        <v>Fiscal Year of Report</v>
      </c>
      <c r="G173" s="10">
        <f>IF($U173="","",School!$G$6)</f>
        <v>8</v>
      </c>
      <c r="H173" s="10" t="str">
        <f>IF($U173="","",VLOOKUP(Upload!G173,'Other Codes'!$G$2:$H$10,2,FALSE))</f>
        <v>Projected</v>
      </c>
      <c r="I173" s="10">
        <f>IF($U173="","",School!$L$7)</f>
        <v>5</v>
      </c>
      <c r="J173" s="10" t="str">
        <f>IF($U173="","",VLOOKUP(Upload!I173,'Other Codes'!$J$2:$K$8,2,FALSE))</f>
        <v>RGS Elimination</v>
      </c>
      <c r="K173" s="10">
        <f>IF($U173="","",School!$A13)</f>
        <v>2</v>
      </c>
      <c r="L173" s="10" t="str">
        <f>IF($U173="","",VLOOKUP(K173,'Account Codes'!$E:$F,2,FALSE))</f>
        <v>Expenditures</v>
      </c>
      <c r="M173" s="10">
        <f>IF($U173="","",School!$B13)</f>
        <v>99</v>
      </c>
      <c r="N173" s="10" t="str">
        <f>IF($U173="","",VLOOKUP(CONCATENATE(Upload!$K173,Upload!M173),'Account Codes'!$B:$I,8,FALSE))</f>
        <v>Total Expenditures</v>
      </c>
      <c r="O173" s="10">
        <f>IF($U173="","",School!$C13)</f>
        <v>99</v>
      </c>
      <c r="P173" s="10" t="str">
        <f>IF($U173="","",VLOOKUP(CONCATENATE(Upload!$K173,Upload!O173),'Account Codes'!$C:$L,10,FALSE))</f>
        <v>Total Expenditures</v>
      </c>
      <c r="Q173" s="10">
        <f>IF($U173="","",School!$D13)</f>
        <v>99</v>
      </c>
      <c r="R173" s="10" t="str">
        <f>IF($U173="","",VLOOKUP(CONCATENATE(Upload!$K173,Upload!Q173),'Account Codes'!$D:$O,12,FALSE))</f>
        <v>Total Expenditures</v>
      </c>
      <c r="S173" s="10">
        <f>IF($U173="","",School!$E13)</f>
        <v>999</v>
      </c>
      <c r="T173" s="10" t="str">
        <f>IF($U173="","",VLOOKUP(CONCATENATE(Upload!$K173,Upload!S173),'Account Codes'!$A:$S,18,FALSE))</f>
        <v>Total Expenditures</v>
      </c>
      <c r="U173" s="10">
        <f>IF(School!A13="","",School!$L13)</f>
        <v>0</v>
      </c>
      <c r="V173" s="10" t="str">
        <f>IF($U173="","",VLOOKUP(CONCATENATE(Upload!$K173,S173),'Account Codes'!$A:$S,19,FALSE))</f>
        <v xml:space="preserve">This item is used for the subtotal of expenditures in each department and the total expenditures. </v>
      </c>
      <c r="W173" s="10" t="str">
        <f>IF($U173="","",VLOOKUP(CONCATENATE(Upload!$K173,S173),'Account Codes'!$A:$T,20,FALSE))</f>
        <v>N/A, no school UCOA code listed</v>
      </c>
    </row>
    <row r="174" spans="1:23" x14ac:dyDescent="0.25">
      <c r="A174" s="10">
        <f>IF($U174="","",School!$D$1)</f>
        <v>10</v>
      </c>
      <c r="B174" s="10" t="str">
        <f>IF($U174="","",School!$G$1)</f>
        <v>Barrington school district</v>
      </c>
      <c r="C174" s="10">
        <f>IF($U174="","",School!$D$3)</f>
        <v>2</v>
      </c>
      <c r="D174" s="10" t="str">
        <f>IF($U174="","",School!$G$3)</f>
        <v>Budget to Actual 1</v>
      </c>
      <c r="E174" s="10">
        <f>IF($U174="","",School!$G$2)</f>
        <v>2023</v>
      </c>
      <c r="F174" s="10" t="str">
        <f t="shared" si="12"/>
        <v>Fiscal Year of Report</v>
      </c>
      <c r="G174" s="10">
        <f>IF($U174="","",School!$G$6)</f>
        <v>8</v>
      </c>
      <c r="H174" s="10" t="str">
        <f>IF($U174="","",VLOOKUP(Upload!G174,'Other Codes'!$G$2:$H$10,2,FALSE))</f>
        <v>Projected</v>
      </c>
      <c r="I174" s="10">
        <f>IF($U174="","",School!$L$7)</f>
        <v>5</v>
      </c>
      <c r="J174" s="10" t="str">
        <f>IF($U174="","",VLOOKUP(Upload!I174,'Other Codes'!$J$2:$K$8,2,FALSE))</f>
        <v>RGS Elimination</v>
      </c>
      <c r="K174" s="10">
        <f>IF($U174="","",School!$A14)</f>
        <v>8</v>
      </c>
      <c r="L174" s="10" t="str">
        <f>IF($U174="","",VLOOKUP(K174,'Account Codes'!$E:$F,2,FALSE))</f>
        <v>Financing Uses</v>
      </c>
      <c r="M174" s="10">
        <f>IF($U174="","",School!$B14)</f>
        <v>99</v>
      </c>
      <c r="N174" s="10" t="str">
        <f>IF($U174="","",VLOOKUP(CONCATENATE(Upload!$K174,Upload!M174),'Account Codes'!$B:$I,8,FALSE))</f>
        <v>Financing Uses: Total</v>
      </c>
      <c r="O174" s="10">
        <f>IF($U174="","",School!$C14)</f>
        <v>99</v>
      </c>
      <c r="P174" s="10" t="str">
        <f>IF($U174="","",VLOOKUP(CONCATENATE(Upload!$K174,Upload!O174),'Account Codes'!$C:$L,10,FALSE))</f>
        <v>Financing Uses: Total</v>
      </c>
      <c r="Q174" s="10">
        <f>IF($U174="","",School!$D14)</f>
        <v>99</v>
      </c>
      <c r="R174" s="10" t="str">
        <f>IF($U174="","",VLOOKUP(CONCATENATE(Upload!$K174,Upload!Q174),'Account Codes'!$D:$O,12,FALSE))</f>
        <v>Financing Uses: Total</v>
      </c>
      <c r="S174" s="10">
        <f>IF($U174="","",School!$E14)</f>
        <v>999</v>
      </c>
      <c r="T174" s="10" t="str">
        <f>IF($U174="","",VLOOKUP(CONCATENATE(Upload!$K174,Upload!S174),'Account Codes'!$A:$S,18,FALSE))</f>
        <v>Financing Uses: Total</v>
      </c>
      <c r="U174" s="10">
        <f>IF(School!A14="","",School!$L14)</f>
        <v>0</v>
      </c>
      <c r="V174" s="10" t="str">
        <f>IF($U174="","",VLOOKUP(CONCATENATE(Upload!$K174,S174),'Account Codes'!$A:$S,19,FALSE))</f>
        <v>Total of all financing uses</v>
      </c>
      <c r="W174" s="10" t="str">
        <f>IF($U174="","",VLOOKUP(CONCATENATE(Upload!$K174,S174),'Account Codes'!$A:$T,20,FALSE))</f>
        <v/>
      </c>
    </row>
    <row r="175" spans="1:23" x14ac:dyDescent="0.25">
      <c r="A175" s="10" t="str">
        <f>IF($U175="","",School!$D$1)</f>
        <v/>
      </c>
      <c r="B175" s="10" t="str">
        <f>IF($U175="","",School!$G$1)</f>
        <v/>
      </c>
      <c r="C175" s="10" t="str">
        <f>IF($U175="","",School!$D$3)</f>
        <v/>
      </c>
      <c r="D175" s="10" t="str">
        <f>IF($U175="","",School!$G$3)</f>
        <v/>
      </c>
      <c r="E175" s="10" t="str">
        <f>IF($U175="","",School!$G$2)</f>
        <v/>
      </c>
      <c r="F175" s="10" t="str">
        <f t="shared" si="12"/>
        <v/>
      </c>
      <c r="G175" s="10" t="str">
        <f>IF($U175="","",School!$G$6)</f>
        <v/>
      </c>
      <c r="H175" s="10" t="str">
        <f>IF($U175="","",VLOOKUP(Upload!G175,'Other Codes'!$G$2:$H$10,2,FALSE))</f>
        <v/>
      </c>
      <c r="I175" s="10" t="str">
        <f>IF($U175="","",School!$L$7)</f>
        <v/>
      </c>
      <c r="J175" s="10" t="str">
        <f>IF($U175="","",VLOOKUP(Upload!I175,'Other Codes'!$J$2:$K$8,2,FALSE))</f>
        <v/>
      </c>
      <c r="K175" s="10" t="str">
        <f>IF($U175="","",School!$A15)</f>
        <v/>
      </c>
      <c r="L175" s="10" t="str">
        <f>IF($U175="","",VLOOKUP(K175,'Account Codes'!$E:$F,2,FALSE))</f>
        <v/>
      </c>
      <c r="M175" s="10" t="str">
        <f>IF($U175="","",School!$B15)</f>
        <v/>
      </c>
      <c r="N175" s="10" t="str">
        <f>IF($U175="","",VLOOKUP(CONCATENATE(Upload!$K175,Upload!M175),'Account Codes'!$B:$I,8,FALSE))</f>
        <v/>
      </c>
      <c r="O175" s="10" t="str">
        <f>IF($U175="","",School!$C15)</f>
        <v/>
      </c>
      <c r="P175" s="10" t="str">
        <f>IF($U175="","",VLOOKUP(CONCATENATE(Upload!$K175,Upload!O175),'Account Codes'!$C:$L,10,FALSE))</f>
        <v/>
      </c>
      <c r="Q175" s="10" t="str">
        <f>IF($U175="","",School!$D15)</f>
        <v/>
      </c>
      <c r="R175" s="10" t="str">
        <f>IF($U175="","",VLOOKUP(CONCATENATE(Upload!$K175,Upload!Q175),'Account Codes'!$D:$O,12,FALSE))</f>
        <v/>
      </c>
      <c r="S175" s="10" t="str">
        <f>IF($U175="","",School!$E15)</f>
        <v/>
      </c>
      <c r="T175" s="10" t="str">
        <f>IF($U175="","",VLOOKUP(CONCATENATE(Upload!$K175,Upload!S175),'Account Codes'!$A:$S,18,FALSE))</f>
        <v/>
      </c>
      <c r="U175" s="10" t="str">
        <f>IF(School!A15="","",School!$L15)</f>
        <v/>
      </c>
      <c r="V175" s="10" t="str">
        <f>IF($U175="","",VLOOKUP(CONCATENATE(Upload!$K175,S175),'Account Codes'!$A:$S,19,FALSE))</f>
        <v/>
      </c>
      <c r="W175" s="10" t="str">
        <f>IF($U175="","",VLOOKUP(CONCATENATE(Upload!$K175,S175),'Account Codes'!$A:$T,20,FALSE))</f>
        <v/>
      </c>
    </row>
    <row r="176" spans="1:23" x14ac:dyDescent="0.25">
      <c r="A176" s="10">
        <f>IF($U176="","",School!$D$1)</f>
        <v>10</v>
      </c>
      <c r="B176" s="10" t="str">
        <f>IF($U176="","",School!$G$1)</f>
        <v>Barrington school district</v>
      </c>
      <c r="C176" s="10">
        <f>IF($U176="","",School!$D$3)</f>
        <v>2</v>
      </c>
      <c r="D176" s="10" t="str">
        <f>IF($U176="","",School!$G$3)</f>
        <v>Budget to Actual 1</v>
      </c>
      <c r="E176" s="10">
        <f>IF($U176="","",School!$G$2)</f>
        <v>2023</v>
      </c>
      <c r="F176" s="10" t="str">
        <f t="shared" si="12"/>
        <v>Fiscal Year of Report</v>
      </c>
      <c r="G176" s="10">
        <f>IF($U176="","",School!$G$6)</f>
        <v>8</v>
      </c>
      <c r="H176" s="10" t="str">
        <f>IF($U176="","",VLOOKUP(Upload!G176,'Other Codes'!$G$2:$H$10,2,FALSE))</f>
        <v>Projected</v>
      </c>
      <c r="I176" s="10">
        <f>IF($U176="","",School!$L$7)</f>
        <v>5</v>
      </c>
      <c r="J176" s="10" t="str">
        <f>IF($U176="","",VLOOKUP(Upload!I176,'Other Codes'!$J$2:$K$8,2,FALSE))</f>
        <v>RGS Elimination</v>
      </c>
      <c r="K176" s="10">
        <f>IF($U176="","",School!$A16)</f>
        <v>5</v>
      </c>
      <c r="L176" s="10" t="str">
        <f>IF($U176="","",VLOOKUP(K176,'Account Codes'!$E:$F,2,FALSE))</f>
        <v xml:space="preserve">Fund Balance </v>
      </c>
      <c r="M176" s="10">
        <f>IF($U176="","",School!$B16)</f>
        <v>50</v>
      </c>
      <c r="N176" s="10" t="str">
        <f>IF($U176="","",VLOOKUP(CONCATENATE(Upload!$K176,Upload!M176),'Account Codes'!$B:$I,8,FALSE))</f>
        <v>Fund Balance</v>
      </c>
      <c r="O176" s="10">
        <f>IF($U176="","",School!$C16)</f>
        <v>30</v>
      </c>
      <c r="P176" s="10" t="str">
        <f>IF($U176="","",VLOOKUP(CONCATENATE(Upload!$K176,Upload!O176),'Account Codes'!$C:$L,10,FALSE))</f>
        <v>Net Change</v>
      </c>
      <c r="Q176" s="10">
        <f>IF($U176="","",School!$D16)</f>
        <v>30</v>
      </c>
      <c r="R176" s="10" t="str">
        <f>IF($U176="","",VLOOKUP(CONCATENATE(Upload!$K176,Upload!Q176),'Account Codes'!$D:$O,12,FALSE))</f>
        <v>Net Change</v>
      </c>
      <c r="S176" s="10">
        <f>IF($U176="","",School!$E16)</f>
        <v>300</v>
      </c>
      <c r="T176" s="10" t="str">
        <f>IF($U176="","",VLOOKUP(CONCATENATE(Upload!$K176,Upload!S176),'Account Codes'!$A:$S,18,FALSE))</f>
        <v>Net Change in Fund Balance or Net Position</v>
      </c>
      <c r="U176" s="10">
        <f>IF(School!A16="","",School!$L16)</f>
        <v>0</v>
      </c>
      <c r="V176" s="10" t="str">
        <f>IF($U176="","",VLOOKUP(CONCATENATE(Upload!$K176,S176),'Account Codes'!$A:$S,19,FALSE))</f>
        <v>For any of the reporting periods this item is ending operating balance, which would reflect the end results from current period operations.</v>
      </c>
      <c r="W176" s="10" t="str">
        <f>IF($U176="","",VLOOKUP(CONCATENATE(Upload!$K176,S176),'Account Codes'!$A:$T,20,FALSE))</f>
        <v>N/A, no school UCOA code listed</v>
      </c>
    </row>
    <row r="177" spans="1:23" x14ac:dyDescent="0.25">
      <c r="A177" s="10" t="str">
        <f>IF($U177="","",School!$D$1)</f>
        <v/>
      </c>
      <c r="B177" s="10" t="str">
        <f>IF($U177="","",School!$G$1)</f>
        <v/>
      </c>
      <c r="C177" s="10" t="str">
        <f>IF($U177="","",School!$D$3)</f>
        <v/>
      </c>
      <c r="D177" s="10" t="str">
        <f>IF($U177="","",School!$G$3)</f>
        <v/>
      </c>
      <c r="E177" s="10" t="str">
        <f>IF($U177="","",School!$G$2)</f>
        <v/>
      </c>
      <c r="F177" s="10" t="str">
        <f t="shared" si="12"/>
        <v/>
      </c>
      <c r="G177" s="10" t="str">
        <f>IF($U177="","",School!$G$6)</f>
        <v/>
      </c>
      <c r="H177" s="10" t="str">
        <f>IF($U177="","",VLOOKUP(Upload!G177,'Other Codes'!$G$2:$H$10,2,FALSE))</f>
        <v/>
      </c>
      <c r="I177" s="10" t="str">
        <f>IF($U177="","",School!$L$7)</f>
        <v/>
      </c>
      <c r="J177" s="10" t="str">
        <f>IF($U177="","",VLOOKUP(Upload!I177,'Other Codes'!$J$2:$K$8,2,FALSE))</f>
        <v/>
      </c>
      <c r="K177" s="10" t="str">
        <f>IF($U177="","",School!$A17)</f>
        <v/>
      </c>
      <c r="L177" s="10" t="str">
        <f>IF($U177="","",VLOOKUP(K177,'Account Codes'!$E:$F,2,FALSE))</f>
        <v/>
      </c>
      <c r="M177" s="10" t="str">
        <f>IF($U177="","",School!$B17)</f>
        <v/>
      </c>
      <c r="N177" s="10" t="str">
        <f>IF($U177="","",VLOOKUP(CONCATENATE(Upload!$K177,Upload!M177),'Account Codes'!$B:$I,8,FALSE))</f>
        <v/>
      </c>
      <c r="O177" s="10" t="str">
        <f>IF($U177="","",School!$C17)</f>
        <v/>
      </c>
      <c r="P177" s="10" t="str">
        <f>IF($U177="","",VLOOKUP(CONCATENATE(Upload!$K177,Upload!O177),'Account Codes'!$C:$L,10,FALSE))</f>
        <v/>
      </c>
      <c r="Q177" s="10" t="str">
        <f>IF($U177="","",School!$D17)</f>
        <v/>
      </c>
      <c r="R177" s="10" t="str">
        <f>IF($U177="","",VLOOKUP(CONCATENATE(Upload!$K177,Upload!Q177),'Account Codes'!$D:$O,12,FALSE))</f>
        <v/>
      </c>
      <c r="S177" s="10" t="str">
        <f>IF($U177="","",School!$E17)</f>
        <v/>
      </c>
      <c r="T177" s="10" t="str">
        <f>IF($U177="","",VLOOKUP(CONCATENATE(Upload!$K177,Upload!S177),'Account Codes'!$A:$S,18,FALSE))</f>
        <v/>
      </c>
      <c r="U177" s="10" t="str">
        <f>IF(School!A17="","",School!$L17)</f>
        <v/>
      </c>
      <c r="V177" s="10" t="str">
        <f>IF($U177="","",VLOOKUP(CONCATENATE(Upload!$K177,S177),'Account Codes'!$A:$S,19,FALSE))</f>
        <v/>
      </c>
      <c r="W177" s="10" t="str">
        <f>IF($U177="","",VLOOKUP(CONCATENATE(Upload!$K177,S177),'Account Codes'!$A:$T,20,FALSE))</f>
        <v/>
      </c>
    </row>
    <row r="178" spans="1:23" x14ac:dyDescent="0.25">
      <c r="A178" s="10">
        <f>IF($U178="","",School!$D$1)</f>
        <v>10</v>
      </c>
      <c r="B178" s="10" t="str">
        <f>IF($U178="","",School!$G$1)</f>
        <v>Barrington school district</v>
      </c>
      <c r="C178" s="10">
        <f>IF($U178="","",School!$D$3)</f>
        <v>2</v>
      </c>
      <c r="D178" s="10" t="str">
        <f>IF($U178="","",School!$G$3)</f>
        <v>Budget to Actual 1</v>
      </c>
      <c r="E178" s="10">
        <f>IF($U178="","",School!$G$2)</f>
        <v>2023</v>
      </c>
      <c r="F178" s="10" t="str">
        <f t="shared" si="12"/>
        <v>Fiscal Year of Report</v>
      </c>
      <c r="G178" s="10">
        <f>IF($U178="","",School!$G$6)</f>
        <v>8</v>
      </c>
      <c r="H178" s="10" t="str">
        <f>IF($U178="","",VLOOKUP(Upload!G178,'Other Codes'!$G$2:$H$10,2,FALSE))</f>
        <v>Projected</v>
      </c>
      <c r="I178" s="10">
        <f>IF($U178="","",School!$L$7)</f>
        <v>5</v>
      </c>
      <c r="J178" s="10" t="str">
        <f>IF($U178="","",VLOOKUP(Upload!I178,'Other Codes'!$J$2:$K$8,2,FALSE))</f>
        <v>RGS Elimination</v>
      </c>
      <c r="K178" s="10">
        <f>IF($U178="","",School!$A18)</f>
        <v>5</v>
      </c>
      <c r="L178" s="10" t="str">
        <f>IF($U178="","",VLOOKUP(K178,'Account Codes'!$E:$F,2,FALSE))</f>
        <v xml:space="preserve">Fund Balance </v>
      </c>
      <c r="M178" s="10">
        <f>IF($U178="","",School!$B18)</f>
        <v>50</v>
      </c>
      <c r="N178" s="10" t="str">
        <f>IF($U178="","",VLOOKUP(CONCATENATE(Upload!$K178,Upload!M178),'Account Codes'!$B:$I,8,FALSE))</f>
        <v>Fund Balance</v>
      </c>
      <c r="O178" s="10">
        <f>IF($U178="","",School!$C18)</f>
        <v>20</v>
      </c>
      <c r="P178" s="10" t="str">
        <f>IF($U178="","",VLOOKUP(CONCATENATE(Upload!$K178,Upload!O178),'Account Codes'!$C:$L,10,FALSE))</f>
        <v>Appropriated Fund Balance</v>
      </c>
      <c r="Q178" s="10">
        <f>IF($U178="","",School!$D18)</f>
        <v>20</v>
      </c>
      <c r="R178" s="10" t="str">
        <f>IF($U178="","",VLOOKUP(CONCATENATE(Upload!$K178,Upload!Q178),'Account Codes'!$D:$O,12,FALSE))</f>
        <v>Appropriation from Fund Balance</v>
      </c>
      <c r="S178" s="10">
        <f>IF($U178="","",School!$E18)</f>
        <v>200</v>
      </c>
      <c r="T178" s="10" t="str">
        <f>IF($U178="","",VLOOKUP(CONCATENATE(Upload!$K178,Upload!S178),'Account Codes'!$A:$S,18,FALSE))</f>
        <v>Appropriation from Fund Balance</v>
      </c>
      <c r="U178" s="10">
        <f>IF(School!A18="","",School!$L18)</f>
        <v>0</v>
      </c>
      <c r="V178" s="10" t="str">
        <f>IF($U178="","",VLOOKUP(CONCATENATE(Upload!$K178,S178),'Account Codes'!$A:$S,19,FALSE))</f>
        <v>Budgeted Appropriation from Fund Balance to be used in current fiscal year</v>
      </c>
      <c r="W178" s="10" t="str">
        <f>IF($U178="","",VLOOKUP(CONCATENATE(Upload!$K178,S178),'Account Codes'!$A:$T,20,FALSE))</f>
        <v>(Budget Only 41250, 43250, 44250 )</v>
      </c>
    </row>
    <row r="179" spans="1:23" x14ac:dyDescent="0.25">
      <c r="A179" s="10">
        <f>IF($U179="","",School!$D$1)</f>
        <v>10</v>
      </c>
      <c r="B179" s="10" t="str">
        <f>IF($U179="","",School!$G$1)</f>
        <v>Barrington school district</v>
      </c>
      <c r="C179" s="10">
        <f>IF($U179="","",School!$D$3)</f>
        <v>2</v>
      </c>
      <c r="D179" s="10" t="str">
        <f>IF($U179="","",School!$G$3)</f>
        <v>Budget to Actual 1</v>
      </c>
      <c r="E179" s="10">
        <f>IF($U179="","",School!$G$2)</f>
        <v>2023</v>
      </c>
      <c r="F179" s="10" t="str">
        <f t="shared" si="12"/>
        <v>Fiscal Year of Report</v>
      </c>
      <c r="G179" s="10">
        <f>IF($U179="","",School!$G$6)</f>
        <v>8</v>
      </c>
      <c r="H179" s="10" t="str">
        <f>IF($U179="","",VLOOKUP(Upload!G179,'Other Codes'!$G$2:$H$10,2,FALSE))</f>
        <v>Projected</v>
      </c>
      <c r="I179" s="10">
        <f>IF($U179="","",School!$L$7)</f>
        <v>5</v>
      </c>
      <c r="J179" s="10" t="str">
        <f>IF($U179="","",VLOOKUP(Upload!I179,'Other Codes'!$J$2:$K$8,2,FALSE))</f>
        <v>RGS Elimination</v>
      </c>
      <c r="K179" s="10">
        <f>IF($U179="","",School!$A19)</f>
        <v>5</v>
      </c>
      <c r="L179" s="10" t="str">
        <f>IF($U179="","",VLOOKUP(K179,'Account Codes'!$E:$F,2,FALSE))</f>
        <v xml:space="preserve">Fund Balance </v>
      </c>
      <c r="M179" s="10">
        <f>IF($U179="","",School!$B19)</f>
        <v>50</v>
      </c>
      <c r="N179" s="10" t="str">
        <f>IF($U179="","",VLOOKUP(CONCATENATE(Upload!$K179,Upload!M179),'Account Codes'!$B:$I,8,FALSE))</f>
        <v>Fund Balance</v>
      </c>
      <c r="O179" s="10">
        <f>IF($U179="","",School!$C19)</f>
        <v>20</v>
      </c>
      <c r="P179" s="10" t="str">
        <f>IF($U179="","",VLOOKUP(CONCATENATE(Upload!$K179,Upload!O179),'Account Codes'!$C:$L,10,FALSE))</f>
        <v>Appropriated Fund Balance</v>
      </c>
      <c r="Q179" s="10">
        <f>IF($U179="","",School!$D19)</f>
        <v>25</v>
      </c>
      <c r="R179" s="10" t="str">
        <f>IF($U179="","",VLOOKUP(CONCATENATE(Upload!$K179,Upload!Q179),'Account Codes'!$D:$O,12,FALSE))</f>
        <v>Appropriation to Fund Balance</v>
      </c>
      <c r="S179" s="10">
        <f>IF($U179="","",School!$E19)</f>
        <v>250</v>
      </c>
      <c r="T179" s="10" t="str">
        <f>IF($U179="","",VLOOKUP(CONCATENATE(Upload!$K179,Upload!S179),'Account Codes'!$A:$S,18,FALSE))</f>
        <v>Appropriation to Fund Balance</v>
      </c>
      <c r="U179" s="10">
        <f>IF(School!A19="","",School!$L19)</f>
        <v>0</v>
      </c>
      <c r="V179" s="10" t="str">
        <f>IF($U179="","",VLOOKUP(CONCATENATE(Upload!$K179,S179),'Account Codes'!$A:$S,19,FALSE))</f>
        <v>Budgeted Appropriation to Fund Balance to be reserved for future use in current fiscal year</v>
      </c>
      <c r="W179" s="10" t="str">
        <f>IF($U179="","",VLOOKUP(CONCATENATE(Upload!$K179,S179),'Account Codes'!$A:$T,20,FALSE))</f>
        <v>(Budget Only, N/A, no school UCOA code listed)</v>
      </c>
    </row>
    <row r="180" spans="1:23" x14ac:dyDescent="0.25">
      <c r="A180" s="10" t="str">
        <f>IF($U180="","",School!$D$1)</f>
        <v/>
      </c>
      <c r="B180" s="10" t="str">
        <f>IF($U180="","",School!$G$1)</f>
        <v/>
      </c>
      <c r="C180" s="10" t="str">
        <f>IF($U180="","",School!$D$3)</f>
        <v/>
      </c>
      <c r="D180" s="10" t="str">
        <f>IF($U180="","",School!$G$3)</f>
        <v/>
      </c>
      <c r="E180" s="10" t="str">
        <f>IF($U180="","",School!$G$2)</f>
        <v/>
      </c>
      <c r="F180" s="10" t="str">
        <f t="shared" si="12"/>
        <v/>
      </c>
      <c r="G180" s="10" t="str">
        <f>IF($U180="","",School!$G$6)</f>
        <v/>
      </c>
      <c r="H180" s="10" t="str">
        <f>IF($U180="","",VLOOKUP(Upload!G180,'Other Codes'!$G$2:$H$10,2,FALSE))</f>
        <v/>
      </c>
      <c r="I180" s="10" t="str">
        <f>IF($U180="","",School!$L$7)</f>
        <v/>
      </c>
      <c r="J180" s="10" t="str">
        <f>IF($U180="","",VLOOKUP(Upload!I180,'Other Codes'!$J$2:$K$8,2,FALSE))</f>
        <v/>
      </c>
      <c r="K180" s="10" t="str">
        <f>IF($U180="","",School!$A20)</f>
        <v/>
      </c>
      <c r="L180" s="10" t="str">
        <f>IF($U180="","",VLOOKUP(K180,'Account Codes'!$E:$F,2,FALSE))</f>
        <v/>
      </c>
      <c r="M180" s="10" t="str">
        <f>IF($U180="","",School!$B20)</f>
        <v/>
      </c>
      <c r="N180" s="10" t="str">
        <f>IF($U180="","",VLOOKUP(CONCATENATE(Upload!$K180,Upload!M180),'Account Codes'!$B:$I,8,FALSE))</f>
        <v/>
      </c>
      <c r="O180" s="10" t="str">
        <f>IF($U180="","",School!$C20)</f>
        <v/>
      </c>
      <c r="P180" s="10" t="str">
        <f>IF($U180="","",VLOOKUP(CONCATENATE(Upload!$K180,Upload!O180),'Account Codes'!$C:$L,10,FALSE))</f>
        <v/>
      </c>
      <c r="Q180" s="10" t="str">
        <f>IF($U180="","",School!$D20)</f>
        <v/>
      </c>
      <c r="R180" s="10" t="str">
        <f>IF($U180="","",VLOOKUP(CONCATENATE(Upload!$K180,Upload!Q180),'Account Codes'!$D:$O,12,FALSE))</f>
        <v/>
      </c>
      <c r="S180" s="10" t="str">
        <f>IF($U180="","",School!$E20)</f>
        <v/>
      </c>
      <c r="T180" s="10" t="str">
        <f>IF($U180="","",VLOOKUP(CONCATENATE(Upload!$K180,Upload!S180),'Account Codes'!$A:$S,18,FALSE))</f>
        <v/>
      </c>
      <c r="U180" s="10" t="str">
        <f>IF(School!A20="","",School!$L20)</f>
        <v/>
      </c>
      <c r="V180" s="10" t="str">
        <f>IF($U180="","",VLOOKUP(CONCATENATE(Upload!$K180,S180),'Account Codes'!$A:$S,19,FALSE))</f>
        <v/>
      </c>
      <c r="W180" s="10" t="str">
        <f>IF($U180="","",VLOOKUP(CONCATENATE(Upload!$K180,S180),'Account Codes'!$A:$T,20,FALSE))</f>
        <v/>
      </c>
    </row>
    <row r="181" spans="1:23" x14ac:dyDescent="0.25">
      <c r="A181" s="10">
        <f>IF($U181="","",School!$D$1)</f>
        <v>10</v>
      </c>
      <c r="B181" s="10" t="str">
        <f>IF($U181="","",School!$G$1)</f>
        <v>Barrington school district</v>
      </c>
      <c r="C181" s="10">
        <f>IF($U181="","",School!$D$3)</f>
        <v>2</v>
      </c>
      <c r="D181" s="10" t="str">
        <f>IF($U181="","",School!$G$3)</f>
        <v>Budget to Actual 1</v>
      </c>
      <c r="E181" s="10">
        <f>IF($U181="","",School!$G$2)</f>
        <v>2023</v>
      </c>
      <c r="F181" s="10" t="str">
        <f t="shared" si="12"/>
        <v>Fiscal Year of Report</v>
      </c>
      <c r="G181" s="10">
        <f>IF($U181="","",School!$G$6)</f>
        <v>8</v>
      </c>
      <c r="H181" s="10" t="str">
        <f>IF($U181="","",VLOOKUP(Upload!G181,'Other Codes'!$G$2:$H$10,2,FALSE))</f>
        <v>Projected</v>
      </c>
      <c r="I181" s="10">
        <f>IF($U181="","",School!$L$7)</f>
        <v>5</v>
      </c>
      <c r="J181" s="10" t="str">
        <f>IF($U181="","",VLOOKUP(Upload!I181,'Other Codes'!$J$2:$K$8,2,FALSE))</f>
        <v>RGS Elimination</v>
      </c>
      <c r="K181" s="10">
        <f>IF($U181="","",School!$A21)</f>
        <v>5</v>
      </c>
      <c r="L181" s="10" t="str">
        <f>IF($U181="","",VLOOKUP(K181,'Account Codes'!$E:$F,2,FALSE))</f>
        <v xml:space="preserve">Fund Balance </v>
      </c>
      <c r="M181" s="10">
        <f>IF($U181="","",School!$B21)</f>
        <v>50</v>
      </c>
      <c r="N181" s="10" t="str">
        <f>IF($U181="","",VLOOKUP(CONCATENATE(Upload!$K181,Upload!M181),'Account Codes'!$B:$I,8,FALSE))</f>
        <v>Fund Balance</v>
      </c>
      <c r="O181" s="10">
        <f>IF($U181="","",School!$C21)</f>
        <v>30</v>
      </c>
      <c r="P181" s="10" t="str">
        <f>IF($U181="","",VLOOKUP(CONCATENATE(Upload!$K181,Upload!O181),'Account Codes'!$C:$L,10,FALSE))</f>
        <v>Net Change</v>
      </c>
      <c r="Q181" s="10">
        <f>IF($U181="","",School!$D21)</f>
        <v>30</v>
      </c>
      <c r="R181" s="10" t="str">
        <f>IF($U181="","",VLOOKUP(CONCATENATE(Upload!$K181,Upload!Q181),'Account Codes'!$D:$O,12,FALSE))</f>
        <v>Net Change</v>
      </c>
      <c r="S181" s="10">
        <f>IF($U181="","",School!$E21)</f>
        <v>310</v>
      </c>
      <c r="T181" s="10" t="str">
        <f>IF($U181="","",VLOOKUP(CONCATENATE(Upload!$K181,Upload!S181),'Account Codes'!$A:$S,18,FALSE))</f>
        <v>Unresolved Budget Deficit</v>
      </c>
      <c r="U181" s="10">
        <f>IF(School!A21="","",School!$L21)</f>
        <v>0</v>
      </c>
      <c r="V181" s="10" t="str">
        <f>IF($U181="","",VLOOKUP(CONCATENATE(Upload!$K181,S181),'Account Codes'!$A:$S,19,FALSE))</f>
        <v>Net change in fund balance or net position that is not offset by an equal or greater amount of appropriation of fund balance</v>
      </c>
      <c r="W181" s="10" t="str">
        <f>IF($U181="","",VLOOKUP(CONCATENATE(Upload!$K181,S181),'Account Codes'!$A:$T,20,FALSE))</f>
        <v/>
      </c>
    </row>
    <row r="182" spans="1:23" x14ac:dyDescent="0.25">
      <c r="A182" s="10" t="str">
        <f>IF($U182="","",School!$D$1)</f>
        <v/>
      </c>
      <c r="B182" s="10" t="str">
        <f>IF($U182="","",School!$G$1)</f>
        <v/>
      </c>
      <c r="C182" s="10" t="str">
        <f>IF($U182="","",School!$D$3)</f>
        <v/>
      </c>
      <c r="D182" s="10" t="str">
        <f>IF($U182="","",School!$G$3)</f>
        <v/>
      </c>
      <c r="E182" s="10" t="str">
        <f>IF($U182="","",School!$G$2)</f>
        <v/>
      </c>
      <c r="F182" s="10" t="str">
        <f t="shared" si="12"/>
        <v/>
      </c>
      <c r="G182" s="10" t="str">
        <f>IF($U182="","",School!$G$6)</f>
        <v/>
      </c>
      <c r="H182" s="10" t="str">
        <f>IF($U182="","",VLOOKUP(Upload!G182,'Other Codes'!$G$2:$H$10,2,FALSE))</f>
        <v/>
      </c>
      <c r="I182" s="10" t="str">
        <f>IF($U182="","",School!$L$7)</f>
        <v/>
      </c>
      <c r="J182" s="10" t="str">
        <f>IF($U182="","",VLOOKUP(Upload!I182,'Other Codes'!$J$2:$K$8,2,FALSE))</f>
        <v/>
      </c>
      <c r="K182" s="10" t="str">
        <f>IF($U182="","",School!$A22)</f>
        <v/>
      </c>
      <c r="L182" s="10" t="str">
        <f>IF($U182="","",VLOOKUP(K182,'Account Codes'!$E:$F,2,FALSE))</f>
        <v/>
      </c>
      <c r="M182" s="10" t="str">
        <f>IF($U182="","",School!$B22)</f>
        <v/>
      </c>
      <c r="N182" s="10" t="str">
        <f>IF($U182="","",VLOOKUP(CONCATENATE(Upload!$K182,Upload!M182),'Account Codes'!$B:$I,8,FALSE))</f>
        <v/>
      </c>
      <c r="O182" s="10" t="str">
        <f>IF($U182="","",School!$C22)</f>
        <v/>
      </c>
      <c r="P182" s="10" t="str">
        <f>IF($U182="","",VLOOKUP(CONCATENATE(Upload!$K182,Upload!O182),'Account Codes'!$C:$L,10,FALSE))</f>
        <v/>
      </c>
      <c r="Q182" s="10" t="str">
        <f>IF($U182="","",School!$D22)</f>
        <v/>
      </c>
      <c r="R182" s="10" t="str">
        <f>IF($U182="","",VLOOKUP(CONCATENATE(Upload!$K182,Upload!Q182),'Account Codes'!$D:$O,12,FALSE))</f>
        <v/>
      </c>
      <c r="S182" s="10" t="str">
        <f>IF($U182="","",School!$E22)</f>
        <v/>
      </c>
      <c r="T182" s="10" t="str">
        <f>IF($U182="","",VLOOKUP(CONCATENATE(Upload!$K182,Upload!S182),'Account Codes'!$A:$S,18,FALSE))</f>
        <v/>
      </c>
      <c r="U182" s="10" t="str">
        <f>IF(School!A22="","",School!$L22)</f>
        <v/>
      </c>
      <c r="V182" s="10" t="str">
        <f>IF($U182="","",VLOOKUP(CONCATENATE(Upload!$K182,S182),'Account Codes'!$A:$S,19,FALSE))</f>
        <v/>
      </c>
      <c r="W182" s="10" t="str">
        <f>IF($U182="","",VLOOKUP(CONCATENATE(Upload!$K182,S182),'Account Codes'!$A:$T,20,FALSE))</f>
        <v/>
      </c>
    </row>
    <row r="183" spans="1:23" x14ac:dyDescent="0.25">
      <c r="A183" s="10" t="str">
        <f>IF($U183="","",School!$D$1)</f>
        <v/>
      </c>
      <c r="B183" s="10" t="str">
        <f>IF($U183="","",School!$G$1)</f>
        <v/>
      </c>
      <c r="C183" s="10" t="str">
        <f>IF($U183="","",School!$D$3)</f>
        <v/>
      </c>
      <c r="D183" s="10" t="str">
        <f>IF($U183="","",School!$G$3)</f>
        <v/>
      </c>
      <c r="E183" s="10" t="str">
        <f>IF($U183="","",School!$G$2)</f>
        <v/>
      </c>
      <c r="F183" s="10" t="str">
        <f t="shared" si="12"/>
        <v/>
      </c>
      <c r="G183" s="10" t="str">
        <f>IF($U183="","",School!$G$6)</f>
        <v/>
      </c>
      <c r="H183" s="10" t="str">
        <f>IF($U183="","",VLOOKUP(Upload!G183,'Other Codes'!$G$2:$H$10,2,FALSE))</f>
        <v/>
      </c>
      <c r="I183" s="10" t="str">
        <f>IF($U183="","",School!$L$7)</f>
        <v/>
      </c>
      <c r="J183" s="10" t="str">
        <f>IF($U183="","",VLOOKUP(Upload!I183,'Other Codes'!$J$2:$K$8,2,FALSE))</f>
        <v/>
      </c>
      <c r="K183" s="10" t="str">
        <f>IF($U183="","",School!$A23)</f>
        <v/>
      </c>
      <c r="L183" s="10" t="str">
        <f>IF($U183="","",VLOOKUP(K183,'Account Codes'!$E:$F,2,FALSE))</f>
        <v/>
      </c>
      <c r="M183" s="10" t="str">
        <f>IF($U183="","",School!$B23)</f>
        <v/>
      </c>
      <c r="N183" s="10" t="str">
        <f>IF($U183="","",VLOOKUP(CONCATENATE(Upload!$K183,Upload!M183),'Account Codes'!$B:$I,8,FALSE))</f>
        <v/>
      </c>
      <c r="O183" s="10" t="str">
        <f>IF($U183="","",School!$C23)</f>
        <v/>
      </c>
      <c r="P183" s="10" t="str">
        <f>IF($U183="","",VLOOKUP(CONCATENATE(Upload!$K183,Upload!O183),'Account Codes'!$C:$L,10,FALSE))</f>
        <v/>
      </c>
      <c r="Q183" s="10" t="str">
        <f>IF($U183="","",School!$D23)</f>
        <v/>
      </c>
      <c r="R183" s="10" t="str">
        <f>IF($U183="","",VLOOKUP(CONCATENATE(Upload!$K183,Upload!Q183),'Account Codes'!$D:$O,12,FALSE))</f>
        <v/>
      </c>
      <c r="S183" s="10" t="str">
        <f>IF($U183="","",School!$E23)</f>
        <v/>
      </c>
      <c r="T183" s="10" t="str">
        <f>IF($U183="","",VLOOKUP(CONCATENATE(Upload!$K183,Upload!S183),'Account Codes'!$A:$S,18,FALSE))</f>
        <v/>
      </c>
      <c r="U183" s="10" t="str">
        <f>IF(School!A23="","",School!$L23)</f>
        <v/>
      </c>
      <c r="V183" s="10" t="str">
        <f>IF($U183="","",VLOOKUP(CONCATENATE(Upload!$K183,S183),'Account Codes'!$A:$S,19,FALSE))</f>
        <v/>
      </c>
      <c r="W183" s="10" t="str">
        <f>IF($U183="","",VLOOKUP(CONCATENATE(Upload!$K183,S183),'Account Codes'!$A:$T,20,FALSE))</f>
        <v/>
      </c>
    </row>
    <row r="184" spans="1:23" x14ac:dyDescent="0.25">
      <c r="A184" s="11">
        <f>IF($U184="","",School!$D$1)</f>
        <v>10</v>
      </c>
      <c r="B184" s="11" t="str">
        <f>IF($U184="","",School!$G$1)</f>
        <v>Barrington school district</v>
      </c>
      <c r="C184" s="11">
        <f>IF($U184="","",School!$D$3)</f>
        <v>2</v>
      </c>
      <c r="D184" s="11" t="str">
        <f>IF($U184="","",School!$G$3)</f>
        <v>Budget to Actual 1</v>
      </c>
      <c r="E184" s="11">
        <f>IF($U184="","",School!$G$2)</f>
        <v>2023</v>
      </c>
      <c r="F184" s="11" t="str">
        <f>IF($U184="","","Fiscal Year of Report")</f>
        <v>Fiscal Year of Report</v>
      </c>
      <c r="G184" s="11">
        <f>IF($U184="","",School!$G$6)</f>
        <v>8</v>
      </c>
      <c r="H184" s="11" t="str">
        <f>IF($U184="","",VLOOKUP(Upload!G184,'Other Codes'!$G$2:$H$10,2,FALSE))</f>
        <v>Projected</v>
      </c>
      <c r="I184" s="11">
        <f>IF($U184="","",School!$M$7)</f>
        <v>6</v>
      </c>
      <c r="J184" s="11" t="str">
        <f>IF($U184="","",VLOOKUP(Upload!I184,'Other Codes'!$J$2:$K$8,2,FALSE))</f>
        <v>Total MTPA</v>
      </c>
      <c r="K184" s="11">
        <f>IF($U184="","",School!$A10)</f>
        <v>1</v>
      </c>
      <c r="L184" s="11" t="str">
        <f>IF($U184="","",VLOOKUP(K184,'Account Codes'!$E:$F,2,FALSE))</f>
        <v>Revenue</v>
      </c>
      <c r="M184" s="11">
        <f>IF($U184="","",School!$B10)</f>
        <v>99</v>
      </c>
      <c r="N184" s="11" t="str">
        <f>IF($U184="","",VLOOKUP(CONCATENATE(Upload!$K184,Upload!M184),'Account Codes'!$B:$I,8,FALSE))</f>
        <v>Total Revenue</v>
      </c>
      <c r="O184" s="11">
        <f>IF($U184="","",School!$C10)</f>
        <v>99</v>
      </c>
      <c r="P184" s="11" t="str">
        <f>IF($U184="","",VLOOKUP(CONCATENATE(Upload!$K184,Upload!O184),'Account Codes'!$C:$L,10,FALSE))</f>
        <v>Total Revenue</v>
      </c>
      <c r="Q184" s="11">
        <f>IF($U184="","",School!$D10)</f>
        <v>99</v>
      </c>
      <c r="R184" s="11" t="str">
        <f>IF($U184="","",VLOOKUP(CONCATENATE(Upload!$K184,Upload!Q184),'Account Codes'!$D:$O,12,FALSE))</f>
        <v>Total Revenue</v>
      </c>
      <c r="S184" s="11">
        <f>IF($U184="","",School!$E10)</f>
        <v>999</v>
      </c>
      <c r="T184" s="11" t="str">
        <f>IF($U184="","",VLOOKUP(CONCATENATE(Upload!$K184,Upload!S184),'Account Codes'!$A:$S,18,FALSE))</f>
        <v>Total Revenue</v>
      </c>
      <c r="U184" s="11">
        <f>IF(School!A10="","",School!$M10)</f>
        <v>0</v>
      </c>
      <c r="V184" s="11" t="str">
        <f>IF($U184="","",VLOOKUP(CONCATENATE(Upload!$K184,S184),'Account Codes'!$A:$S,19,FALSE))</f>
        <v xml:space="preserve">This item is used for the subtotal of revenue in each class breakout and the total revenue. </v>
      </c>
      <c r="W184" s="11" t="str">
        <f>IF($U184="","",VLOOKUP(CONCATENATE(Upload!$K184,S184),'Account Codes'!$A:$T,20,FALSE))</f>
        <v>N/A, no school UCOA code listed</v>
      </c>
    </row>
    <row r="185" spans="1:23" x14ac:dyDescent="0.25">
      <c r="A185" s="11">
        <f>IF($U185="","",School!$D$1)</f>
        <v>10</v>
      </c>
      <c r="B185" s="11" t="str">
        <f>IF($U185="","",School!$G$1)</f>
        <v>Barrington school district</v>
      </c>
      <c r="C185" s="11">
        <f>IF($U185="","",School!$D$3)</f>
        <v>2</v>
      </c>
      <c r="D185" s="11" t="str">
        <f>IF($U185="","",School!$G$3)</f>
        <v>Budget to Actual 1</v>
      </c>
      <c r="E185" s="11">
        <f>IF($U185="","",School!$G$2)</f>
        <v>2023</v>
      </c>
      <c r="F185" s="11" t="str">
        <f t="shared" ref="F185:F197" si="13">IF($U185="","","Fiscal Year of Report")</f>
        <v>Fiscal Year of Report</v>
      </c>
      <c r="G185" s="11">
        <f>IF($U185="","",School!$G$6)</f>
        <v>8</v>
      </c>
      <c r="H185" s="11" t="str">
        <f>IF($U185="","",VLOOKUP(Upload!G185,'Other Codes'!$G$2:$H$10,2,FALSE))</f>
        <v>Projected</v>
      </c>
      <c r="I185" s="11">
        <f>IF($U185="","",School!$M$7)</f>
        <v>6</v>
      </c>
      <c r="J185" s="11" t="str">
        <f>IF($U185="","",VLOOKUP(Upload!I185,'Other Codes'!$J$2:$K$8,2,FALSE))</f>
        <v>Total MTPA</v>
      </c>
      <c r="K185" s="11">
        <f>IF($U185="","",School!$A11)</f>
        <v>7</v>
      </c>
      <c r="L185" s="11" t="str">
        <f>IF($U185="","",VLOOKUP(K185,'Account Codes'!$E:$F,2,FALSE))</f>
        <v xml:space="preserve">Financing Sources </v>
      </c>
      <c r="M185" s="11">
        <f>IF($U185="","",School!$B11)</f>
        <v>99</v>
      </c>
      <c r="N185" s="11" t="str">
        <f>IF($U185="","",VLOOKUP(CONCATENATE(Upload!$K185,Upload!M185),'Account Codes'!$B:$I,8,FALSE))</f>
        <v>Financing Sources: Total</v>
      </c>
      <c r="O185" s="11">
        <f>IF($U185="","",School!$C11)</f>
        <v>99</v>
      </c>
      <c r="P185" s="11" t="str">
        <f>IF($U185="","",VLOOKUP(CONCATENATE(Upload!$K185,Upload!O185),'Account Codes'!$C:$L,10,FALSE))</f>
        <v>Financing Sources: Total</v>
      </c>
      <c r="Q185" s="11">
        <f>IF($U185="","",School!$D11)</f>
        <v>99</v>
      </c>
      <c r="R185" s="11" t="str">
        <f>IF($U185="","",VLOOKUP(CONCATENATE(Upload!$K185,Upload!Q185),'Account Codes'!$D:$O,12,FALSE))</f>
        <v>Financing Sources: Total</v>
      </c>
      <c r="S185" s="11">
        <f>IF($U185="","",School!$E11)</f>
        <v>999</v>
      </c>
      <c r="T185" s="11" t="str">
        <f>IF($U185="","",VLOOKUP(CONCATENATE(Upload!$K185,Upload!S185),'Account Codes'!$A:$S,18,FALSE))</f>
        <v>Financing Sources: Total</v>
      </c>
      <c r="U185" s="11">
        <f>IF(School!A11="","",School!$M11)</f>
        <v>0</v>
      </c>
      <c r="V185" s="11" t="str">
        <f>IF($U185="","",VLOOKUP(CONCATENATE(Upload!$K185,S185),'Account Codes'!$A:$S,19,FALSE))</f>
        <v>Total of all financing sources</v>
      </c>
      <c r="W185" s="11" t="str">
        <f>IF($U185="","",VLOOKUP(CONCATENATE(Upload!$K185,S185),'Account Codes'!$A:$T,20,FALSE))</f>
        <v/>
      </c>
    </row>
    <row r="186" spans="1:23" x14ac:dyDescent="0.25">
      <c r="A186" s="11" t="str">
        <f>IF($U186="","",School!$D$1)</f>
        <v/>
      </c>
      <c r="B186" s="11" t="str">
        <f>IF($U186="","",School!$G$1)</f>
        <v/>
      </c>
      <c r="C186" s="11" t="str">
        <f>IF($U186="","",School!$D$3)</f>
        <v/>
      </c>
      <c r="D186" s="11" t="str">
        <f>IF($U186="","",School!$G$3)</f>
        <v/>
      </c>
      <c r="E186" s="11" t="str">
        <f>IF($U186="","",School!$G$2)</f>
        <v/>
      </c>
      <c r="F186" s="11" t="str">
        <f t="shared" si="13"/>
        <v/>
      </c>
      <c r="G186" s="11" t="str">
        <f>IF($U186="","",School!$G$6)</f>
        <v/>
      </c>
      <c r="H186" s="11" t="str">
        <f>IF($U186="","",VLOOKUP(Upload!G186,'Other Codes'!$G$2:$H$10,2,FALSE))</f>
        <v/>
      </c>
      <c r="I186" s="11" t="str">
        <f>IF($U186="","",School!$M$7)</f>
        <v/>
      </c>
      <c r="J186" s="11" t="str">
        <f>IF($U186="","",VLOOKUP(Upload!I186,'Other Codes'!$J$2:$K$8,2,FALSE))</f>
        <v/>
      </c>
      <c r="K186" s="11" t="str">
        <f>IF($U186="","",School!$A12)</f>
        <v/>
      </c>
      <c r="L186" s="11" t="str">
        <f>IF($U186="","",VLOOKUP(K186,'Account Codes'!$E:$F,2,FALSE))</f>
        <v/>
      </c>
      <c r="M186" s="11" t="str">
        <f>IF($U186="","",School!$B12)</f>
        <v/>
      </c>
      <c r="N186" s="11" t="str">
        <f>IF($U186="","",VLOOKUP(CONCATENATE(Upload!$K186,Upload!M186),'Account Codes'!$B:$I,8,FALSE))</f>
        <v/>
      </c>
      <c r="O186" s="11" t="str">
        <f>IF($U186="","",School!$C12)</f>
        <v/>
      </c>
      <c r="P186" s="11" t="str">
        <f>IF($U186="","",VLOOKUP(CONCATENATE(Upload!$K186,Upload!O186),'Account Codes'!$C:$L,10,FALSE))</f>
        <v/>
      </c>
      <c r="Q186" s="11" t="str">
        <f>IF($U186="","",School!$D12)</f>
        <v/>
      </c>
      <c r="R186" s="11" t="str">
        <f>IF($U186="","",VLOOKUP(CONCATENATE(Upload!$K186,Upload!Q186),'Account Codes'!$D:$O,12,FALSE))</f>
        <v/>
      </c>
      <c r="S186" s="11" t="str">
        <f>IF($U186="","",School!$E12)</f>
        <v/>
      </c>
      <c r="T186" s="11" t="str">
        <f>IF($U186="","",VLOOKUP(CONCATENATE(Upload!$K186,Upload!S186),'Account Codes'!$A:$S,18,FALSE))</f>
        <v/>
      </c>
      <c r="U186" s="11" t="str">
        <f>IF(School!A12="","",School!$M12)</f>
        <v/>
      </c>
      <c r="V186" s="11" t="str">
        <f>IF($U186="","",VLOOKUP(CONCATENATE(Upload!$K186,S186),'Account Codes'!$A:$S,19,FALSE))</f>
        <v/>
      </c>
      <c r="W186" s="11" t="str">
        <f>IF($U186="","",VLOOKUP(CONCATENATE(Upload!$K186,S186),'Account Codes'!$A:$T,20,FALSE))</f>
        <v/>
      </c>
    </row>
    <row r="187" spans="1:23" x14ac:dyDescent="0.25">
      <c r="A187" s="11">
        <f>IF($U187="","",School!$D$1)</f>
        <v>10</v>
      </c>
      <c r="B187" s="11" t="str">
        <f>IF($U187="","",School!$G$1)</f>
        <v>Barrington school district</v>
      </c>
      <c r="C187" s="11">
        <f>IF($U187="","",School!$D$3)</f>
        <v>2</v>
      </c>
      <c r="D187" s="11" t="str">
        <f>IF($U187="","",School!$G$3)</f>
        <v>Budget to Actual 1</v>
      </c>
      <c r="E187" s="11">
        <f>IF($U187="","",School!$G$2)</f>
        <v>2023</v>
      </c>
      <c r="F187" s="11" t="str">
        <f t="shared" si="13"/>
        <v>Fiscal Year of Report</v>
      </c>
      <c r="G187" s="11">
        <f>IF($U187="","",School!$G$6)</f>
        <v>8</v>
      </c>
      <c r="H187" s="11" t="str">
        <f>IF($U187="","",VLOOKUP(Upload!G187,'Other Codes'!$G$2:$H$10,2,FALSE))</f>
        <v>Projected</v>
      </c>
      <c r="I187" s="11">
        <f>IF($U187="","",School!$M$7)</f>
        <v>6</v>
      </c>
      <c r="J187" s="11" t="str">
        <f>IF($U187="","",VLOOKUP(Upload!I187,'Other Codes'!$J$2:$K$8,2,FALSE))</f>
        <v>Total MTPA</v>
      </c>
      <c r="K187" s="11">
        <f>IF($U187="","",School!$A13)</f>
        <v>2</v>
      </c>
      <c r="L187" s="11" t="str">
        <f>IF($U187="","",VLOOKUP(K187,'Account Codes'!$E:$F,2,FALSE))</f>
        <v>Expenditures</v>
      </c>
      <c r="M187" s="11">
        <f>IF($U187="","",School!$B13)</f>
        <v>99</v>
      </c>
      <c r="N187" s="11" t="str">
        <f>IF($U187="","",VLOOKUP(CONCATENATE(Upload!$K187,Upload!M187),'Account Codes'!$B:$I,8,FALSE))</f>
        <v>Total Expenditures</v>
      </c>
      <c r="O187" s="11">
        <f>IF($U187="","",School!$C13)</f>
        <v>99</v>
      </c>
      <c r="P187" s="11" t="str">
        <f>IF($U187="","",VLOOKUP(CONCATENATE(Upload!$K187,Upload!O187),'Account Codes'!$C:$L,10,FALSE))</f>
        <v>Total Expenditures</v>
      </c>
      <c r="Q187" s="11">
        <f>IF($U187="","",School!$D13)</f>
        <v>99</v>
      </c>
      <c r="R187" s="11" t="str">
        <f>IF($U187="","",VLOOKUP(CONCATENATE(Upload!$K187,Upload!Q187),'Account Codes'!$D:$O,12,FALSE))</f>
        <v>Total Expenditures</v>
      </c>
      <c r="S187" s="11">
        <f>IF($U187="","",School!$E13)</f>
        <v>999</v>
      </c>
      <c r="T187" s="11" t="str">
        <f>IF($U187="","",VLOOKUP(CONCATENATE(Upload!$K187,Upload!S187),'Account Codes'!$A:$S,18,FALSE))</f>
        <v>Total Expenditures</v>
      </c>
      <c r="U187" s="11">
        <f>IF(School!A13="","",School!$M13)</f>
        <v>0</v>
      </c>
      <c r="V187" s="11" t="str">
        <f>IF($U187="","",VLOOKUP(CONCATENATE(Upload!$K187,S187),'Account Codes'!$A:$S,19,FALSE))</f>
        <v xml:space="preserve">This item is used for the subtotal of expenditures in each department and the total expenditures. </v>
      </c>
      <c r="W187" s="11" t="str">
        <f>IF($U187="","",VLOOKUP(CONCATENATE(Upload!$K187,S187),'Account Codes'!$A:$T,20,FALSE))</f>
        <v>N/A, no school UCOA code listed</v>
      </c>
    </row>
    <row r="188" spans="1:23" x14ac:dyDescent="0.25">
      <c r="A188" s="11">
        <f>IF($U188="","",School!$D$1)</f>
        <v>10</v>
      </c>
      <c r="B188" s="11" t="str">
        <f>IF($U188="","",School!$G$1)</f>
        <v>Barrington school district</v>
      </c>
      <c r="C188" s="11">
        <f>IF($U188="","",School!$D$3)</f>
        <v>2</v>
      </c>
      <c r="D188" s="11" t="str">
        <f>IF($U188="","",School!$G$3)</f>
        <v>Budget to Actual 1</v>
      </c>
      <c r="E188" s="11">
        <f>IF($U188="","",School!$G$2)</f>
        <v>2023</v>
      </c>
      <c r="F188" s="11" t="str">
        <f t="shared" si="13"/>
        <v>Fiscal Year of Report</v>
      </c>
      <c r="G188" s="11">
        <f>IF($U188="","",School!$G$6)</f>
        <v>8</v>
      </c>
      <c r="H188" s="11" t="str">
        <f>IF($U188="","",VLOOKUP(Upload!G188,'Other Codes'!$G$2:$H$10,2,FALSE))</f>
        <v>Projected</v>
      </c>
      <c r="I188" s="11">
        <f>IF($U188="","",School!$M$7)</f>
        <v>6</v>
      </c>
      <c r="J188" s="11" t="str">
        <f>IF($U188="","",VLOOKUP(Upload!I188,'Other Codes'!$J$2:$K$8,2,FALSE))</f>
        <v>Total MTPA</v>
      </c>
      <c r="K188" s="11">
        <f>IF($U188="","",School!$A14)</f>
        <v>8</v>
      </c>
      <c r="L188" s="11" t="str">
        <f>IF($U188="","",VLOOKUP(K188,'Account Codes'!$E:$F,2,FALSE))</f>
        <v>Financing Uses</v>
      </c>
      <c r="M188" s="11">
        <f>IF($U188="","",School!$B14)</f>
        <v>99</v>
      </c>
      <c r="N188" s="11" t="str">
        <f>IF($U188="","",VLOOKUP(CONCATENATE(Upload!$K188,Upload!M188),'Account Codes'!$B:$I,8,FALSE))</f>
        <v>Financing Uses: Total</v>
      </c>
      <c r="O188" s="11">
        <f>IF($U188="","",School!$C14)</f>
        <v>99</v>
      </c>
      <c r="P188" s="11" t="str">
        <f>IF($U188="","",VLOOKUP(CONCATENATE(Upload!$K188,Upload!O188),'Account Codes'!$C:$L,10,FALSE))</f>
        <v>Financing Uses: Total</v>
      </c>
      <c r="Q188" s="11">
        <f>IF($U188="","",School!$D14)</f>
        <v>99</v>
      </c>
      <c r="R188" s="11" t="str">
        <f>IF($U188="","",VLOOKUP(CONCATENATE(Upload!$K188,Upload!Q188),'Account Codes'!$D:$O,12,FALSE))</f>
        <v>Financing Uses: Total</v>
      </c>
      <c r="S188" s="11">
        <f>IF($U188="","",School!$E14)</f>
        <v>999</v>
      </c>
      <c r="T188" s="11" t="str">
        <f>IF($U188="","",VLOOKUP(CONCATENATE(Upload!$K188,Upload!S188),'Account Codes'!$A:$S,18,FALSE))</f>
        <v>Financing Uses: Total</v>
      </c>
      <c r="U188" s="11">
        <f>IF(School!A14="","",School!$M14)</f>
        <v>0</v>
      </c>
      <c r="V188" s="11" t="str">
        <f>IF($U188="","",VLOOKUP(CONCATENATE(Upload!$K188,S188),'Account Codes'!$A:$S,19,FALSE))</f>
        <v>Total of all financing uses</v>
      </c>
      <c r="W188" s="11" t="str">
        <f>IF($U188="","",VLOOKUP(CONCATENATE(Upload!$K188,S188),'Account Codes'!$A:$T,20,FALSE))</f>
        <v/>
      </c>
    </row>
    <row r="189" spans="1:23" x14ac:dyDescent="0.25">
      <c r="A189" s="11" t="str">
        <f>IF($U189="","",School!$D$1)</f>
        <v/>
      </c>
      <c r="B189" s="11" t="str">
        <f>IF($U189="","",School!$G$1)</f>
        <v/>
      </c>
      <c r="C189" s="11" t="str">
        <f>IF($U189="","",School!$D$3)</f>
        <v/>
      </c>
      <c r="D189" s="11" t="str">
        <f>IF($U189="","",School!$G$3)</f>
        <v/>
      </c>
      <c r="E189" s="11" t="str">
        <f>IF($U189="","",School!$G$2)</f>
        <v/>
      </c>
      <c r="F189" s="11" t="str">
        <f t="shared" si="13"/>
        <v/>
      </c>
      <c r="G189" s="11" t="str">
        <f>IF($U189="","",School!$G$6)</f>
        <v/>
      </c>
      <c r="H189" s="11" t="str">
        <f>IF($U189="","",VLOOKUP(Upload!G189,'Other Codes'!$G$2:$H$10,2,FALSE))</f>
        <v/>
      </c>
      <c r="I189" s="11" t="str">
        <f>IF($U189="","",School!$M$7)</f>
        <v/>
      </c>
      <c r="J189" s="11" t="str">
        <f>IF($U189="","",VLOOKUP(Upload!I189,'Other Codes'!$J$2:$K$8,2,FALSE))</f>
        <v/>
      </c>
      <c r="K189" s="11" t="str">
        <f>IF($U189="","",School!$A15)</f>
        <v/>
      </c>
      <c r="L189" s="11" t="str">
        <f>IF($U189="","",VLOOKUP(K189,'Account Codes'!$E:$F,2,FALSE))</f>
        <v/>
      </c>
      <c r="M189" s="11" t="str">
        <f>IF($U189="","",School!$B15)</f>
        <v/>
      </c>
      <c r="N189" s="11" t="str">
        <f>IF($U189="","",VLOOKUP(CONCATENATE(Upload!$K189,Upload!M189),'Account Codes'!$B:$I,8,FALSE))</f>
        <v/>
      </c>
      <c r="O189" s="11" t="str">
        <f>IF($U189="","",School!$C15)</f>
        <v/>
      </c>
      <c r="P189" s="11" t="str">
        <f>IF($U189="","",VLOOKUP(CONCATENATE(Upload!$K189,Upload!O189),'Account Codes'!$C:$L,10,FALSE))</f>
        <v/>
      </c>
      <c r="Q189" s="11" t="str">
        <f>IF($U189="","",School!$D15)</f>
        <v/>
      </c>
      <c r="R189" s="11" t="str">
        <f>IF($U189="","",VLOOKUP(CONCATENATE(Upload!$K189,Upload!Q189),'Account Codes'!$D:$O,12,FALSE))</f>
        <v/>
      </c>
      <c r="S189" s="11" t="str">
        <f>IF($U189="","",School!$E15)</f>
        <v/>
      </c>
      <c r="T189" s="11" t="str">
        <f>IF($U189="","",VLOOKUP(CONCATENATE(Upload!$K189,Upload!S189),'Account Codes'!$A:$S,18,FALSE))</f>
        <v/>
      </c>
      <c r="U189" s="11" t="str">
        <f>IF(School!A15="","",School!$M15)</f>
        <v/>
      </c>
      <c r="V189" s="11" t="str">
        <f>IF($U189="","",VLOOKUP(CONCATENATE(Upload!$K189,S189),'Account Codes'!$A:$S,19,FALSE))</f>
        <v/>
      </c>
      <c r="W189" s="11" t="str">
        <f>IF($U189="","",VLOOKUP(CONCATENATE(Upload!$K189,S189),'Account Codes'!$A:$T,20,FALSE))</f>
        <v/>
      </c>
    </row>
    <row r="190" spans="1:23" x14ac:dyDescent="0.25">
      <c r="A190" s="11">
        <f>IF($U190="","",School!$D$1)</f>
        <v>10</v>
      </c>
      <c r="B190" s="11" t="str">
        <f>IF($U190="","",School!$G$1)</f>
        <v>Barrington school district</v>
      </c>
      <c r="C190" s="11">
        <f>IF($U190="","",School!$D$3)</f>
        <v>2</v>
      </c>
      <c r="D190" s="11" t="str">
        <f>IF($U190="","",School!$G$3)</f>
        <v>Budget to Actual 1</v>
      </c>
      <c r="E190" s="11">
        <f>IF($U190="","",School!$G$2)</f>
        <v>2023</v>
      </c>
      <c r="F190" s="11" t="str">
        <f t="shared" si="13"/>
        <v>Fiscal Year of Report</v>
      </c>
      <c r="G190" s="11">
        <f>IF($U190="","",School!$G$6)</f>
        <v>8</v>
      </c>
      <c r="H190" s="11" t="str">
        <f>IF($U190="","",VLOOKUP(Upload!G190,'Other Codes'!$G$2:$H$10,2,FALSE))</f>
        <v>Projected</v>
      </c>
      <c r="I190" s="11">
        <f>IF($U190="","",School!$M$7)</f>
        <v>6</v>
      </c>
      <c r="J190" s="11" t="str">
        <f>IF($U190="","",VLOOKUP(Upload!I190,'Other Codes'!$J$2:$K$8,2,FALSE))</f>
        <v>Total MTPA</v>
      </c>
      <c r="K190" s="11">
        <f>IF($U190="","",School!$A16)</f>
        <v>5</v>
      </c>
      <c r="L190" s="11" t="str">
        <f>IF($U190="","",VLOOKUP(K190,'Account Codes'!$E:$F,2,FALSE))</f>
        <v xml:space="preserve">Fund Balance </v>
      </c>
      <c r="M190" s="11">
        <f>IF($U190="","",School!$B16)</f>
        <v>50</v>
      </c>
      <c r="N190" s="11" t="str">
        <f>IF($U190="","",VLOOKUP(CONCATENATE(Upload!$K190,Upload!M190),'Account Codes'!$B:$I,8,FALSE))</f>
        <v>Fund Balance</v>
      </c>
      <c r="O190" s="11">
        <f>IF($U190="","",School!$C16)</f>
        <v>30</v>
      </c>
      <c r="P190" s="11" t="str">
        <f>IF($U190="","",VLOOKUP(CONCATENATE(Upload!$K190,Upload!O190),'Account Codes'!$C:$L,10,FALSE))</f>
        <v>Net Change</v>
      </c>
      <c r="Q190" s="11">
        <f>IF($U190="","",School!$D16)</f>
        <v>30</v>
      </c>
      <c r="R190" s="11" t="str">
        <f>IF($U190="","",VLOOKUP(CONCATENATE(Upload!$K190,Upload!Q190),'Account Codes'!$D:$O,12,FALSE))</f>
        <v>Net Change</v>
      </c>
      <c r="S190" s="11">
        <f>IF($U190="","",School!$E16)</f>
        <v>300</v>
      </c>
      <c r="T190" s="11" t="str">
        <f>IF($U190="","",VLOOKUP(CONCATENATE(Upload!$K190,Upload!S190),'Account Codes'!$A:$S,18,FALSE))</f>
        <v>Net Change in Fund Balance or Net Position</v>
      </c>
      <c r="U190" s="11">
        <f>IF(School!A16="","",School!$M16)</f>
        <v>0</v>
      </c>
      <c r="V190" s="11" t="str">
        <f>IF($U190="","",VLOOKUP(CONCATENATE(Upload!$K190,S190),'Account Codes'!$A:$S,19,FALSE))</f>
        <v>For any of the reporting periods this item is ending operating balance, which would reflect the end results from current period operations.</v>
      </c>
      <c r="W190" s="11" t="str">
        <f>IF($U190="","",VLOOKUP(CONCATENATE(Upload!$K190,S190),'Account Codes'!$A:$T,20,FALSE))</f>
        <v>N/A, no school UCOA code listed</v>
      </c>
    </row>
    <row r="191" spans="1:23" x14ac:dyDescent="0.25">
      <c r="A191" s="11" t="str">
        <f>IF($U191="","",School!$D$1)</f>
        <v/>
      </c>
      <c r="B191" s="11" t="str">
        <f>IF($U191="","",School!$G$1)</f>
        <v/>
      </c>
      <c r="C191" s="11" t="str">
        <f>IF($U191="","",School!$D$3)</f>
        <v/>
      </c>
      <c r="D191" s="11" t="str">
        <f>IF($U191="","",School!$G$3)</f>
        <v/>
      </c>
      <c r="E191" s="11" t="str">
        <f>IF($U191="","",School!$G$2)</f>
        <v/>
      </c>
      <c r="F191" s="11" t="str">
        <f t="shared" si="13"/>
        <v/>
      </c>
      <c r="G191" s="11" t="str">
        <f>IF($U191="","",School!$G$6)</f>
        <v/>
      </c>
      <c r="H191" s="11" t="str">
        <f>IF($U191="","",VLOOKUP(Upload!G191,'Other Codes'!$G$2:$H$10,2,FALSE))</f>
        <v/>
      </c>
      <c r="I191" s="11" t="str">
        <f>IF($U191="","",School!$M$7)</f>
        <v/>
      </c>
      <c r="J191" s="11" t="str">
        <f>IF($U191="","",VLOOKUP(Upload!I191,'Other Codes'!$J$2:$K$8,2,FALSE))</f>
        <v/>
      </c>
      <c r="K191" s="11" t="str">
        <f>IF($U191="","",School!$A17)</f>
        <v/>
      </c>
      <c r="L191" s="11" t="str">
        <f>IF($U191="","",VLOOKUP(K191,'Account Codes'!$E:$F,2,FALSE))</f>
        <v/>
      </c>
      <c r="M191" s="11" t="str">
        <f>IF($U191="","",School!$B17)</f>
        <v/>
      </c>
      <c r="N191" s="11" t="str">
        <f>IF($U191="","",VLOOKUP(CONCATENATE(Upload!$K191,Upload!M191),'Account Codes'!$B:$I,8,FALSE))</f>
        <v/>
      </c>
      <c r="O191" s="11" t="str">
        <f>IF($U191="","",School!$C17)</f>
        <v/>
      </c>
      <c r="P191" s="11" t="str">
        <f>IF($U191="","",VLOOKUP(CONCATENATE(Upload!$K191,Upload!O191),'Account Codes'!$C:$L,10,FALSE))</f>
        <v/>
      </c>
      <c r="Q191" s="11" t="str">
        <f>IF($U191="","",School!$D17)</f>
        <v/>
      </c>
      <c r="R191" s="11" t="str">
        <f>IF($U191="","",VLOOKUP(CONCATENATE(Upload!$K191,Upload!Q191),'Account Codes'!$D:$O,12,FALSE))</f>
        <v/>
      </c>
      <c r="S191" s="11" t="str">
        <f>IF($U191="","",School!$E17)</f>
        <v/>
      </c>
      <c r="T191" s="11" t="str">
        <f>IF($U191="","",VLOOKUP(CONCATENATE(Upload!$K191,Upload!S191),'Account Codes'!$A:$S,18,FALSE))</f>
        <v/>
      </c>
      <c r="U191" s="11" t="str">
        <f>IF(School!A17="","",School!$M17)</f>
        <v/>
      </c>
      <c r="V191" s="11" t="str">
        <f>IF($U191="","",VLOOKUP(CONCATENATE(Upload!$K191,S191),'Account Codes'!$A:$S,19,FALSE))</f>
        <v/>
      </c>
      <c r="W191" s="11" t="str">
        <f>IF($U191="","",VLOOKUP(CONCATENATE(Upload!$K191,S191),'Account Codes'!$A:$T,20,FALSE))</f>
        <v/>
      </c>
    </row>
    <row r="192" spans="1:23" x14ac:dyDescent="0.25">
      <c r="A192" s="11">
        <f>IF($U192="","",School!$D$1)</f>
        <v>10</v>
      </c>
      <c r="B192" s="11" t="str">
        <f>IF($U192="","",School!$G$1)</f>
        <v>Barrington school district</v>
      </c>
      <c r="C192" s="11">
        <f>IF($U192="","",School!$D$3)</f>
        <v>2</v>
      </c>
      <c r="D192" s="11" t="str">
        <f>IF($U192="","",School!$G$3)</f>
        <v>Budget to Actual 1</v>
      </c>
      <c r="E192" s="11">
        <f>IF($U192="","",School!$G$2)</f>
        <v>2023</v>
      </c>
      <c r="F192" s="11" t="str">
        <f t="shared" si="13"/>
        <v>Fiscal Year of Report</v>
      </c>
      <c r="G192" s="11">
        <f>IF($U192="","",School!$G$6)</f>
        <v>8</v>
      </c>
      <c r="H192" s="11" t="str">
        <f>IF($U192="","",VLOOKUP(Upload!G192,'Other Codes'!$G$2:$H$10,2,FALSE))</f>
        <v>Projected</v>
      </c>
      <c r="I192" s="11">
        <f>IF($U192="","",School!$M$7)</f>
        <v>6</v>
      </c>
      <c r="J192" s="11" t="str">
        <f>IF($U192="","",VLOOKUP(Upload!I192,'Other Codes'!$J$2:$K$8,2,FALSE))</f>
        <v>Total MTPA</v>
      </c>
      <c r="K192" s="11">
        <f>IF($U192="","",School!$A18)</f>
        <v>5</v>
      </c>
      <c r="L192" s="11" t="str">
        <f>IF($U192="","",VLOOKUP(K192,'Account Codes'!$E:$F,2,FALSE))</f>
        <v xml:space="preserve">Fund Balance </v>
      </c>
      <c r="M192" s="11">
        <f>IF($U192="","",School!$B18)</f>
        <v>50</v>
      </c>
      <c r="N192" s="11" t="str">
        <f>IF($U192="","",VLOOKUP(CONCATENATE(Upload!$K192,Upload!M192),'Account Codes'!$B:$I,8,FALSE))</f>
        <v>Fund Balance</v>
      </c>
      <c r="O192" s="11">
        <f>IF($U192="","",School!$C18)</f>
        <v>20</v>
      </c>
      <c r="P192" s="11" t="str">
        <f>IF($U192="","",VLOOKUP(CONCATENATE(Upload!$K192,Upload!O192),'Account Codes'!$C:$L,10,FALSE))</f>
        <v>Appropriated Fund Balance</v>
      </c>
      <c r="Q192" s="11">
        <f>IF($U192="","",School!$D18)</f>
        <v>20</v>
      </c>
      <c r="R192" s="11" t="str">
        <f>IF($U192="","",VLOOKUP(CONCATENATE(Upload!$K192,Upload!Q192),'Account Codes'!$D:$O,12,FALSE))</f>
        <v>Appropriation from Fund Balance</v>
      </c>
      <c r="S192" s="11">
        <f>IF($U192="","",School!$E18)</f>
        <v>200</v>
      </c>
      <c r="T192" s="11" t="str">
        <f>IF($U192="","",VLOOKUP(CONCATENATE(Upload!$K192,Upload!S192),'Account Codes'!$A:$S,18,FALSE))</f>
        <v>Appropriation from Fund Balance</v>
      </c>
      <c r="U192" s="11">
        <f>IF(School!A18="","",School!$M18)</f>
        <v>0</v>
      </c>
      <c r="V192" s="11" t="str">
        <f>IF($U192="","",VLOOKUP(CONCATENATE(Upload!$K192,S192),'Account Codes'!$A:$S,19,FALSE))</f>
        <v>Budgeted Appropriation from Fund Balance to be used in current fiscal year</v>
      </c>
      <c r="W192" s="11" t="str">
        <f>IF($U192="","",VLOOKUP(CONCATENATE(Upload!$K192,S192),'Account Codes'!$A:$T,20,FALSE))</f>
        <v>(Budget Only 41250, 43250, 44250 )</v>
      </c>
    </row>
    <row r="193" spans="1:23" x14ac:dyDescent="0.25">
      <c r="A193" s="11">
        <f>IF($U193="","",School!$D$1)</f>
        <v>10</v>
      </c>
      <c r="B193" s="11" t="str">
        <f>IF($U193="","",School!$G$1)</f>
        <v>Barrington school district</v>
      </c>
      <c r="C193" s="11">
        <f>IF($U193="","",School!$D$3)</f>
        <v>2</v>
      </c>
      <c r="D193" s="11" t="str">
        <f>IF($U193="","",School!$G$3)</f>
        <v>Budget to Actual 1</v>
      </c>
      <c r="E193" s="11">
        <f>IF($U193="","",School!$G$2)</f>
        <v>2023</v>
      </c>
      <c r="F193" s="11" t="str">
        <f t="shared" si="13"/>
        <v>Fiscal Year of Report</v>
      </c>
      <c r="G193" s="11">
        <f>IF($U193="","",School!$G$6)</f>
        <v>8</v>
      </c>
      <c r="H193" s="11" t="str">
        <f>IF($U193="","",VLOOKUP(Upload!G193,'Other Codes'!$G$2:$H$10,2,FALSE))</f>
        <v>Projected</v>
      </c>
      <c r="I193" s="11">
        <f>IF($U193="","",School!$M$7)</f>
        <v>6</v>
      </c>
      <c r="J193" s="11" t="str">
        <f>IF($U193="","",VLOOKUP(Upload!I193,'Other Codes'!$J$2:$K$8,2,FALSE))</f>
        <v>Total MTPA</v>
      </c>
      <c r="K193" s="11">
        <f>IF($U193="","",School!$A19)</f>
        <v>5</v>
      </c>
      <c r="L193" s="11" t="str">
        <f>IF($U193="","",VLOOKUP(K193,'Account Codes'!$E:$F,2,FALSE))</f>
        <v xml:space="preserve">Fund Balance </v>
      </c>
      <c r="M193" s="11">
        <f>IF($U193="","",School!$B19)</f>
        <v>50</v>
      </c>
      <c r="N193" s="11" t="str">
        <f>IF($U193="","",VLOOKUP(CONCATENATE(Upload!$K193,Upload!M193),'Account Codes'!$B:$I,8,FALSE))</f>
        <v>Fund Balance</v>
      </c>
      <c r="O193" s="11">
        <f>IF($U193="","",School!$C19)</f>
        <v>20</v>
      </c>
      <c r="P193" s="11" t="str">
        <f>IF($U193="","",VLOOKUP(CONCATENATE(Upload!$K193,Upload!O193),'Account Codes'!$C:$L,10,FALSE))</f>
        <v>Appropriated Fund Balance</v>
      </c>
      <c r="Q193" s="11">
        <f>IF($U193="","",School!$D19)</f>
        <v>25</v>
      </c>
      <c r="R193" s="11" t="str">
        <f>IF($U193="","",VLOOKUP(CONCATENATE(Upload!$K193,Upload!Q193),'Account Codes'!$D:$O,12,FALSE))</f>
        <v>Appropriation to Fund Balance</v>
      </c>
      <c r="S193" s="11">
        <f>IF($U193="","",School!$E19)</f>
        <v>250</v>
      </c>
      <c r="T193" s="11" t="str">
        <f>IF($U193="","",VLOOKUP(CONCATENATE(Upload!$K193,Upload!S193),'Account Codes'!$A:$S,18,FALSE))</f>
        <v>Appropriation to Fund Balance</v>
      </c>
      <c r="U193" s="11">
        <f>IF(School!A19="","",School!$M19)</f>
        <v>0</v>
      </c>
      <c r="V193" s="11" t="str">
        <f>IF($U193="","",VLOOKUP(CONCATENATE(Upload!$K193,S193),'Account Codes'!$A:$S,19,FALSE))</f>
        <v>Budgeted Appropriation to Fund Balance to be reserved for future use in current fiscal year</v>
      </c>
      <c r="W193" s="11" t="str">
        <f>IF($U193="","",VLOOKUP(CONCATENATE(Upload!$K193,S193),'Account Codes'!$A:$T,20,FALSE))</f>
        <v>(Budget Only, N/A, no school UCOA code listed)</v>
      </c>
    </row>
    <row r="194" spans="1:23" x14ac:dyDescent="0.25">
      <c r="A194" s="11" t="str">
        <f>IF($U194="","",School!$D$1)</f>
        <v/>
      </c>
      <c r="B194" s="11" t="str">
        <f>IF($U194="","",School!$G$1)</f>
        <v/>
      </c>
      <c r="C194" s="11" t="str">
        <f>IF($U194="","",School!$D$3)</f>
        <v/>
      </c>
      <c r="D194" s="11" t="str">
        <f>IF($U194="","",School!$G$3)</f>
        <v/>
      </c>
      <c r="E194" s="11" t="str">
        <f>IF($U194="","",School!$G$2)</f>
        <v/>
      </c>
      <c r="F194" s="11" t="str">
        <f t="shared" si="13"/>
        <v/>
      </c>
      <c r="G194" s="11" t="str">
        <f>IF($U194="","",School!$G$6)</f>
        <v/>
      </c>
      <c r="H194" s="11" t="str">
        <f>IF($U194="","",VLOOKUP(Upload!G194,'Other Codes'!$G$2:$H$10,2,FALSE))</f>
        <v/>
      </c>
      <c r="I194" s="11" t="str">
        <f>IF($U194="","",School!$M$7)</f>
        <v/>
      </c>
      <c r="J194" s="11" t="str">
        <f>IF($U194="","",VLOOKUP(Upload!I194,'Other Codes'!$J$2:$K$8,2,FALSE))</f>
        <v/>
      </c>
      <c r="K194" s="11" t="str">
        <f>IF($U194="","",School!$A20)</f>
        <v/>
      </c>
      <c r="L194" s="11" t="str">
        <f>IF($U194="","",VLOOKUP(K194,'Account Codes'!$E:$F,2,FALSE))</f>
        <v/>
      </c>
      <c r="M194" s="11" t="str">
        <f>IF($U194="","",School!$B20)</f>
        <v/>
      </c>
      <c r="N194" s="11" t="str">
        <f>IF($U194="","",VLOOKUP(CONCATENATE(Upload!$K194,Upload!M194),'Account Codes'!$B:$I,8,FALSE))</f>
        <v/>
      </c>
      <c r="O194" s="11" t="str">
        <f>IF($U194="","",School!$C20)</f>
        <v/>
      </c>
      <c r="P194" s="11" t="str">
        <f>IF($U194="","",VLOOKUP(CONCATENATE(Upload!$K194,Upload!O194),'Account Codes'!$C:$L,10,FALSE))</f>
        <v/>
      </c>
      <c r="Q194" s="11" t="str">
        <f>IF($U194="","",School!$D20)</f>
        <v/>
      </c>
      <c r="R194" s="11" t="str">
        <f>IF($U194="","",VLOOKUP(CONCATENATE(Upload!$K194,Upload!Q194),'Account Codes'!$D:$O,12,FALSE))</f>
        <v/>
      </c>
      <c r="S194" s="11" t="str">
        <f>IF($U194="","",School!$E20)</f>
        <v/>
      </c>
      <c r="T194" s="11" t="str">
        <f>IF($U194="","",VLOOKUP(CONCATENATE(Upload!$K194,Upload!S194),'Account Codes'!$A:$S,18,FALSE))</f>
        <v/>
      </c>
      <c r="U194" s="11" t="str">
        <f>IF(School!A20="","",School!$M20)</f>
        <v/>
      </c>
      <c r="V194" s="11" t="str">
        <f>IF($U194="","",VLOOKUP(CONCATENATE(Upload!$K194,S194),'Account Codes'!$A:$S,19,FALSE))</f>
        <v/>
      </c>
      <c r="W194" s="11" t="str">
        <f>IF($U194="","",VLOOKUP(CONCATENATE(Upload!$K194,S194),'Account Codes'!$A:$T,20,FALSE))</f>
        <v/>
      </c>
    </row>
    <row r="195" spans="1:23" x14ac:dyDescent="0.25">
      <c r="A195" s="11">
        <f>IF($U195="","",School!$D$1)</f>
        <v>10</v>
      </c>
      <c r="B195" s="11" t="str">
        <f>IF($U195="","",School!$G$1)</f>
        <v>Barrington school district</v>
      </c>
      <c r="C195" s="11">
        <f>IF($U195="","",School!$D$3)</f>
        <v>2</v>
      </c>
      <c r="D195" s="11" t="str">
        <f>IF($U195="","",School!$G$3)</f>
        <v>Budget to Actual 1</v>
      </c>
      <c r="E195" s="11">
        <f>IF($U195="","",School!$G$2)</f>
        <v>2023</v>
      </c>
      <c r="F195" s="11" t="str">
        <f t="shared" si="13"/>
        <v>Fiscal Year of Report</v>
      </c>
      <c r="G195" s="11">
        <f>IF($U195="","",School!$G$6)</f>
        <v>8</v>
      </c>
      <c r="H195" s="11" t="str">
        <f>IF($U195="","",VLOOKUP(Upload!G195,'Other Codes'!$G$2:$H$10,2,FALSE))</f>
        <v>Projected</v>
      </c>
      <c r="I195" s="11">
        <f>IF($U195="","",School!$M$7)</f>
        <v>6</v>
      </c>
      <c r="J195" s="11" t="str">
        <f>IF($U195="","",VLOOKUP(Upload!I195,'Other Codes'!$J$2:$K$8,2,FALSE))</f>
        <v>Total MTPA</v>
      </c>
      <c r="K195" s="11">
        <f>IF($U195="","",School!$A21)</f>
        <v>5</v>
      </c>
      <c r="L195" s="11" t="str">
        <f>IF($U195="","",VLOOKUP(K195,'Account Codes'!$E:$F,2,FALSE))</f>
        <v xml:space="preserve">Fund Balance </v>
      </c>
      <c r="M195" s="11">
        <f>IF($U195="","",School!$B21)</f>
        <v>50</v>
      </c>
      <c r="N195" s="11" t="str">
        <f>IF($U195="","",VLOOKUP(CONCATENATE(Upload!$K195,Upload!M195),'Account Codes'!$B:$I,8,FALSE))</f>
        <v>Fund Balance</v>
      </c>
      <c r="O195" s="11">
        <f>IF($U195="","",School!$C21)</f>
        <v>30</v>
      </c>
      <c r="P195" s="11" t="str">
        <f>IF($U195="","",VLOOKUP(CONCATENATE(Upload!$K195,Upload!O195),'Account Codes'!$C:$L,10,FALSE))</f>
        <v>Net Change</v>
      </c>
      <c r="Q195" s="11">
        <f>IF($U195="","",School!$D21)</f>
        <v>30</v>
      </c>
      <c r="R195" s="11" t="str">
        <f>IF($U195="","",VLOOKUP(CONCATENATE(Upload!$K195,Upload!Q195),'Account Codes'!$D:$O,12,FALSE))</f>
        <v>Net Change</v>
      </c>
      <c r="S195" s="11">
        <f>IF($U195="","",School!$E21)</f>
        <v>310</v>
      </c>
      <c r="T195" s="11" t="str">
        <f>IF($U195="","",VLOOKUP(CONCATENATE(Upload!$K195,Upload!S195),'Account Codes'!$A:$S,18,FALSE))</f>
        <v>Unresolved Budget Deficit</v>
      </c>
      <c r="U195" s="11">
        <f>IF(School!A21="","",School!$M21)</f>
        <v>0</v>
      </c>
      <c r="V195" s="11" t="str">
        <f>IF($U195="","",VLOOKUP(CONCATENATE(Upload!$K195,S195),'Account Codes'!$A:$S,19,FALSE))</f>
        <v>Net change in fund balance or net position that is not offset by an equal or greater amount of appropriation of fund balance</v>
      </c>
      <c r="W195" s="11" t="str">
        <f>IF($U195="","",VLOOKUP(CONCATENATE(Upload!$K195,S195),'Account Codes'!$A:$T,20,FALSE))</f>
        <v/>
      </c>
    </row>
    <row r="196" spans="1:23" x14ac:dyDescent="0.25">
      <c r="A196" s="11" t="str">
        <f>IF($U196="","",School!$D$1)</f>
        <v/>
      </c>
      <c r="B196" s="11" t="str">
        <f>IF($U196="","",School!$G$1)</f>
        <v/>
      </c>
      <c r="C196" s="11" t="str">
        <f>IF($U196="","",School!$D$3)</f>
        <v/>
      </c>
      <c r="D196" s="11" t="str">
        <f>IF($U196="","",School!$G$3)</f>
        <v/>
      </c>
      <c r="E196" s="11" t="str">
        <f>IF($U196="","",School!$G$2)</f>
        <v/>
      </c>
      <c r="F196" s="11" t="str">
        <f t="shared" si="13"/>
        <v/>
      </c>
      <c r="G196" s="11" t="str">
        <f>IF($U196="","",School!$G$6)</f>
        <v/>
      </c>
      <c r="H196" s="11" t="str">
        <f>IF($U196="","",VLOOKUP(Upload!G196,'Other Codes'!$G$2:$H$10,2,FALSE))</f>
        <v/>
      </c>
      <c r="I196" s="11" t="str">
        <f>IF($U196="","",School!$M$7)</f>
        <v/>
      </c>
      <c r="J196" s="11" t="str">
        <f>IF($U196="","",VLOOKUP(Upload!I196,'Other Codes'!$J$2:$K$8,2,FALSE))</f>
        <v/>
      </c>
      <c r="K196" s="11" t="str">
        <f>IF($U196="","",School!$A22)</f>
        <v/>
      </c>
      <c r="L196" s="11" t="str">
        <f>IF($U196="","",VLOOKUP(K196,'Account Codes'!$E:$F,2,FALSE))</f>
        <v/>
      </c>
      <c r="M196" s="11" t="str">
        <f>IF($U196="","",School!$B22)</f>
        <v/>
      </c>
      <c r="N196" s="11" t="str">
        <f>IF($U196="","",VLOOKUP(CONCATENATE(Upload!$K196,Upload!M196),'Account Codes'!$B:$I,8,FALSE))</f>
        <v/>
      </c>
      <c r="O196" s="11" t="str">
        <f>IF($U196="","",School!$C22)</f>
        <v/>
      </c>
      <c r="P196" s="11" t="str">
        <f>IF($U196="","",VLOOKUP(CONCATENATE(Upload!$K196,Upload!O196),'Account Codes'!$C:$L,10,FALSE))</f>
        <v/>
      </c>
      <c r="Q196" s="11" t="str">
        <f>IF($U196="","",School!$D22)</f>
        <v/>
      </c>
      <c r="R196" s="11" t="str">
        <f>IF($U196="","",VLOOKUP(CONCATENATE(Upload!$K196,Upload!Q196),'Account Codes'!$D:$O,12,FALSE))</f>
        <v/>
      </c>
      <c r="S196" s="11" t="str">
        <f>IF($U196="","",School!$E22)</f>
        <v/>
      </c>
      <c r="T196" s="11" t="str">
        <f>IF($U196="","",VLOOKUP(CONCATENATE(Upload!$K196,Upload!S196),'Account Codes'!$A:$S,18,FALSE))</f>
        <v/>
      </c>
      <c r="U196" s="11" t="str">
        <f>IF(School!A22="","",School!$M22)</f>
        <v/>
      </c>
      <c r="V196" s="11" t="str">
        <f>IF($U196="","",VLOOKUP(CONCATENATE(Upload!$K196,S196),'Account Codes'!$A:$S,19,FALSE))</f>
        <v/>
      </c>
      <c r="W196" s="11" t="str">
        <f>IF($U196="","",VLOOKUP(CONCATENATE(Upload!$K196,S196),'Account Codes'!$A:$T,20,FALSE))</f>
        <v/>
      </c>
    </row>
    <row r="197" spans="1:23" x14ac:dyDescent="0.25">
      <c r="A197" s="11" t="str">
        <f>IF($U197="","",School!$D$1)</f>
        <v/>
      </c>
      <c r="B197" s="11" t="str">
        <f>IF($U197="","",School!$G$1)</f>
        <v/>
      </c>
      <c r="C197" s="11" t="str">
        <f>IF($U197="","",School!$D$3)</f>
        <v/>
      </c>
      <c r="D197" s="11" t="str">
        <f>IF($U197="","",School!$G$3)</f>
        <v/>
      </c>
      <c r="E197" s="11" t="str">
        <f>IF($U197="","",School!$G$2)</f>
        <v/>
      </c>
      <c r="F197" s="11" t="str">
        <f t="shared" si="13"/>
        <v/>
      </c>
      <c r="G197" s="11" t="str">
        <f>IF($U197="","",School!$G$6)</f>
        <v/>
      </c>
      <c r="H197" s="11" t="str">
        <f>IF($U197="","",VLOOKUP(Upload!G197,'Other Codes'!$G$2:$H$10,2,FALSE))</f>
        <v/>
      </c>
      <c r="I197" s="11" t="str">
        <f>IF($U197="","",School!$M$7)</f>
        <v/>
      </c>
      <c r="J197" s="11" t="str">
        <f>IF($U197="","",VLOOKUP(Upload!I197,'Other Codes'!$J$2:$K$8,2,FALSE))</f>
        <v/>
      </c>
      <c r="K197" s="11" t="str">
        <f>IF($U197="","",School!$A23)</f>
        <v/>
      </c>
      <c r="L197" s="11" t="str">
        <f>IF($U197="","",VLOOKUP(K197,'Account Codes'!$E:$F,2,FALSE))</f>
        <v/>
      </c>
      <c r="M197" s="11" t="str">
        <f>IF($U197="","",School!$B23)</f>
        <v/>
      </c>
      <c r="N197" s="11" t="str">
        <f>IF($U197="","",VLOOKUP(CONCATENATE(Upload!$K197,Upload!M197),'Account Codes'!$B:$I,8,FALSE))</f>
        <v/>
      </c>
      <c r="O197" s="11" t="str">
        <f>IF($U197="","",School!$C23)</f>
        <v/>
      </c>
      <c r="P197" s="11" t="str">
        <f>IF($U197="","",VLOOKUP(CONCATENATE(Upload!$K197,Upload!O197),'Account Codes'!$C:$L,10,FALSE))</f>
        <v/>
      </c>
      <c r="Q197" s="11" t="str">
        <f>IF($U197="","",School!$D23)</f>
        <v/>
      </c>
      <c r="R197" s="11" t="str">
        <f>IF($U197="","",VLOOKUP(CONCATENATE(Upload!$K197,Upload!Q197),'Account Codes'!$D:$O,12,FALSE))</f>
        <v/>
      </c>
      <c r="S197" s="11" t="str">
        <f>IF($U197="","",School!$E23)</f>
        <v/>
      </c>
      <c r="T197" s="11" t="str">
        <f>IF($U197="","",VLOOKUP(CONCATENATE(Upload!$K197,Upload!S197),'Account Codes'!$A:$S,18,FALSE))</f>
        <v/>
      </c>
      <c r="U197" s="11" t="str">
        <f>IF(School!A23="","",School!$M23)</f>
        <v/>
      </c>
      <c r="V197" s="11" t="str">
        <f>IF($U197="","",VLOOKUP(CONCATENATE(Upload!$K197,S197),'Account Codes'!$A:$S,19,FALSE))</f>
        <v/>
      </c>
      <c r="W197" s="11" t="str">
        <f>IF($U197="","",VLOOKUP(CONCATENATE(Upload!$K197,S197),'Account Codes'!$A:$T,20,FALSE))</f>
        <v/>
      </c>
    </row>
    <row r="198" spans="1:23" x14ac:dyDescent="0.25">
      <c r="A198" s="12">
        <f>IF($U198="","",Municipal!$D$1)</f>
        <v>1010</v>
      </c>
      <c r="B198" s="12" t="str">
        <f>IF($U198="","",Municipal!$G$1)</f>
        <v>Barrington</v>
      </c>
      <c r="C198" s="12">
        <f>IF($U198="","",Municipal!$D$3)</f>
        <v>2</v>
      </c>
      <c r="D198" s="12" t="str">
        <f>IF($U198="","",Municipal!$G$3)</f>
        <v>Budget to Actual 1</v>
      </c>
      <c r="E198" s="12">
        <f>IF($U198="","",Municipal!$G$2)</f>
        <v>2023</v>
      </c>
      <c r="F198" s="12" t="str">
        <f>IF($U198="","","Fiscal Year of Report")</f>
        <v>Fiscal Year of Report</v>
      </c>
      <c r="G198" s="12">
        <f>IF($U198="","",Municipal!$G$6)</f>
        <v>8</v>
      </c>
      <c r="H198" s="12" t="str">
        <f>IF($U198="","",VLOOKUP(Upload!G198,'Other Codes'!$G$2:$H$10,2,FALSE))</f>
        <v>Projected</v>
      </c>
      <c r="I198" s="12">
        <f>IF($U198="","",Municipal!$M$7)</f>
        <v>6</v>
      </c>
      <c r="J198" s="12" t="str">
        <f>IF($U198="","",VLOOKUP(Upload!I198,'Other Codes'!$J$2:$K$8,2,FALSE))</f>
        <v>Total MTPA</v>
      </c>
      <c r="K198" s="12">
        <f>IF($U198="","",'Municipal Cash'!$A2)</f>
        <v>9</v>
      </c>
      <c r="L198" s="12" t="str">
        <f>IF($U198="","",VLOOKUP(K198,'Account Codes'!$E:$F,2,FALSE))</f>
        <v>Cash</v>
      </c>
      <c r="M198" s="12">
        <f>IF($U198="","",'Municipal Cash'!B2)</f>
        <v>90</v>
      </c>
      <c r="N198" s="12" t="str">
        <f>IF($U198="","",VLOOKUP(CONCATENATE(Upload!$K198,Upload!M198),'Account Codes'!$B:$I,8,FALSE))</f>
        <v>COVID Cash</v>
      </c>
      <c r="O198" s="12">
        <f>IF($U198="","",'Municipal Cash'!C2)</f>
        <v>90</v>
      </c>
      <c r="P198" s="12" t="str">
        <f>IF($U198="","",VLOOKUP(CONCATENATE(Upload!$K198,Upload!O198),'Account Codes'!$C:$L,10,FALSE))</f>
        <v>COVID Cash</v>
      </c>
      <c r="Q198" s="12">
        <f>IF($U198="","",'Municipal Cash'!D2)</f>
        <v>90</v>
      </c>
      <c r="R198" s="12" t="str">
        <f>IF($U198="","",VLOOKUP(CONCATENATE(Upload!$K198,Upload!Q198),'Account Codes'!$D:$O,12,FALSE))</f>
        <v>COVID Cash</v>
      </c>
      <c r="S198" s="12">
        <f>IF($U198="","",'Municipal Cash'!E2)</f>
        <v>900</v>
      </c>
      <c r="T198" s="12" t="str">
        <f>IF($U198="","",VLOOKUP(CONCATENATE(Upload!$K198,Upload!S198),'Account Codes'!$A:$S,18,FALSE))</f>
        <v>Do you handle cash for the school district (yes / no) ?</v>
      </c>
      <c r="U198" s="12">
        <f>IF('Municipal Cash'!A2="","",'Municipal Cash'!G2)</f>
        <v>0</v>
      </c>
      <c r="V198" s="12" t="str">
        <f>IF($U198="","",VLOOKUP(CONCATENATE(Upload!$K198,S198),'Account Codes'!$A:$S,19,FALSE))</f>
        <v>yes or no</v>
      </c>
      <c r="W198" s="12" t="str">
        <f>IF($U198="","",VLOOKUP(CONCATENATE(Upload!$K198,S198),'Account Codes'!$A:$T,20,FALSE))</f>
        <v>N/A, no school UCOA code listed</v>
      </c>
    </row>
    <row r="199" spans="1:23" x14ac:dyDescent="0.25">
      <c r="A199" s="12">
        <f>IF($U199="","",Municipal!$D$1)</f>
        <v>1010</v>
      </c>
      <c r="B199" s="12" t="str">
        <f>IF($U199="","",Municipal!$G$1)</f>
        <v>Barrington</v>
      </c>
      <c r="C199" s="12">
        <f>IF($U199="","",Municipal!$D$3)</f>
        <v>2</v>
      </c>
      <c r="D199" s="12" t="str">
        <f>IF($U199="","",Municipal!$G$3)</f>
        <v>Budget to Actual 1</v>
      </c>
      <c r="E199" s="12">
        <f>IF($U199="","",Municipal!$G$2)</f>
        <v>2023</v>
      </c>
      <c r="F199" s="12" t="str">
        <f t="shared" ref="F199:F212" si="14">IF($U199="","","Fiscal Year of Report")</f>
        <v>Fiscal Year of Report</v>
      </c>
      <c r="G199" s="12">
        <f>IF($U199="","",Municipal!$G$6)</f>
        <v>8</v>
      </c>
      <c r="H199" s="12" t="str">
        <f>IF($U199="","",VLOOKUP(Upload!G199,'Other Codes'!$G$2:$H$10,2,FALSE))</f>
        <v>Projected</v>
      </c>
      <c r="I199" s="12">
        <f>IF($U199="","",Municipal!$M$7)</f>
        <v>6</v>
      </c>
      <c r="J199" s="12" t="str">
        <f>IF($U199="","",VLOOKUP(Upload!I199,'Other Codes'!$J$2:$K$8,2,FALSE))</f>
        <v>Total MTPA</v>
      </c>
      <c r="K199" s="12">
        <f>IF($U199="","",'Municipal Cash'!$A3)</f>
        <v>9</v>
      </c>
      <c r="L199" s="12" t="str">
        <f>IF($U199="","",VLOOKUP(K199,'Account Codes'!$E:$F,2,FALSE))</f>
        <v>Cash</v>
      </c>
      <c r="M199" s="12">
        <f>IF($U199="","",'Municipal Cash'!B3)</f>
        <v>90</v>
      </c>
      <c r="N199" s="12" t="str">
        <f>IF($U199="","",VLOOKUP(CONCATENATE(Upload!$K199,Upload!M199),'Account Codes'!$B:$I,8,FALSE))</f>
        <v>COVID Cash</v>
      </c>
      <c r="O199" s="12">
        <f>IF($U199="","",'Municipal Cash'!C3)</f>
        <v>90</v>
      </c>
      <c r="P199" s="12" t="str">
        <f>IF($U199="","",VLOOKUP(CONCATENATE(Upload!$K199,Upload!O199),'Account Codes'!$C:$L,10,FALSE))</f>
        <v>COVID Cash</v>
      </c>
      <c r="Q199" s="12">
        <f>IF($U199="","",'Municipal Cash'!D3)</f>
        <v>90</v>
      </c>
      <c r="R199" s="12" t="str">
        <f>IF($U199="","",VLOOKUP(CONCATENATE(Upload!$K199,Upload!Q199),'Account Codes'!$D:$O,12,FALSE))</f>
        <v>COVID Cash</v>
      </c>
      <c r="S199" s="12">
        <f>IF($U199="","",'Municipal Cash'!E3)</f>
        <v>902</v>
      </c>
      <c r="T199" s="12" t="str">
        <f>IF($U199="","",VLOOKUP(CONCATENATE(Upload!$K199,Upload!S199),'Account Codes'!$A:$S,18,FALSE))</f>
        <v>Total cash on hand that can be used for operations</v>
      </c>
      <c r="U199" s="12">
        <f>IF('Municipal Cash'!A3="","",'Municipal Cash'!G3)</f>
        <v>0</v>
      </c>
      <c r="V199" s="12" t="str">
        <f>IF($U199="","",VLOOKUP(CONCATENATE(Upload!$K199,S199),'Account Codes'!$A:$S,19,FALSE))</f>
        <v>amount of cash for operations</v>
      </c>
      <c r="W199" s="12" t="str">
        <f>IF($U199="","",VLOOKUP(CONCATENATE(Upload!$K199,S199),'Account Codes'!$A:$T,20,FALSE))</f>
        <v>N/A, no school UCOA code listed</v>
      </c>
    </row>
    <row r="200" spans="1:23" x14ac:dyDescent="0.25">
      <c r="A200" s="12">
        <f>IF($U200="","",Municipal!$D$1)</f>
        <v>1010</v>
      </c>
      <c r="B200" s="12" t="str">
        <f>IF($U200="","",Municipal!$G$1)</f>
        <v>Barrington</v>
      </c>
      <c r="C200" s="12">
        <f>IF($U200="","",Municipal!$D$3)</f>
        <v>2</v>
      </c>
      <c r="D200" s="12" t="str">
        <f>IF($U200="","",Municipal!$G$3)</f>
        <v>Budget to Actual 1</v>
      </c>
      <c r="E200" s="12">
        <f>IF($U200="","",Municipal!$G$2)</f>
        <v>2023</v>
      </c>
      <c r="F200" s="12" t="str">
        <f t="shared" si="14"/>
        <v>Fiscal Year of Report</v>
      </c>
      <c r="G200" s="12">
        <f>IF($U200="","",Municipal!$G$6)</f>
        <v>8</v>
      </c>
      <c r="H200" s="12" t="str">
        <f>IF($U200="","",VLOOKUP(Upload!G200,'Other Codes'!$G$2:$H$10,2,FALSE))</f>
        <v>Projected</v>
      </c>
      <c r="I200" s="12">
        <f>IF($U200="","",Municipal!$M$7)</f>
        <v>6</v>
      </c>
      <c r="J200" s="12" t="str">
        <f>IF($U200="","",VLOOKUP(Upload!I200,'Other Codes'!$J$2:$K$8,2,FALSE))</f>
        <v>Total MTPA</v>
      </c>
      <c r="K200" s="12">
        <f>IF($U200="","",'Municipal Cash'!$A4)</f>
        <v>9</v>
      </c>
      <c r="L200" s="12" t="str">
        <f>IF($U200="","",VLOOKUP(K200,'Account Codes'!$E:$F,2,FALSE))</f>
        <v>Cash</v>
      </c>
      <c r="M200" s="12">
        <f>IF($U200="","",'Municipal Cash'!B4)</f>
        <v>90</v>
      </c>
      <c r="N200" s="12" t="str">
        <f>IF($U200="","",VLOOKUP(CONCATENATE(Upload!$K200,Upload!M200),'Account Codes'!$B:$I,8,FALSE))</f>
        <v>COVID Cash</v>
      </c>
      <c r="O200" s="12">
        <f>IF($U200="","",'Municipal Cash'!C4)</f>
        <v>90</v>
      </c>
      <c r="P200" s="12" t="str">
        <f>IF($U200="","",VLOOKUP(CONCATENATE(Upload!$K200,Upload!O200),'Account Codes'!$C:$L,10,FALSE))</f>
        <v>COVID Cash</v>
      </c>
      <c r="Q200" s="12">
        <f>IF($U200="","",'Municipal Cash'!D4)</f>
        <v>90</v>
      </c>
      <c r="R200" s="12" t="str">
        <f>IF($U200="","",VLOOKUP(CONCATENATE(Upload!$K200,Upload!Q200),'Account Codes'!$D:$O,12,FALSE))</f>
        <v>COVID Cash</v>
      </c>
      <c r="S200" s="12">
        <f>IF($U200="","",'Municipal Cash'!E4)</f>
        <v>903</v>
      </c>
      <c r="T200" s="12" t="str">
        <f>IF($U200="","",VLOOKUP(CONCATENATE(Upload!$K200,Upload!S200),'Account Codes'!$A:$S,18,FALSE))</f>
        <v>What is the current average age of vendor payments past due</v>
      </c>
      <c r="U200" s="12">
        <f>IF('Municipal Cash'!A4="","",'Municipal Cash'!G4)</f>
        <v>0</v>
      </c>
      <c r="V200" s="12" t="str">
        <f>IF($U200="","",VLOOKUP(CONCATENATE(Upload!$K200,S200),'Account Codes'!$A:$S,19,FALSE))</f>
        <v>aged payables</v>
      </c>
      <c r="W200" s="12" t="str">
        <f>IF($U200="","",VLOOKUP(CONCATENATE(Upload!$K200,S200),'Account Codes'!$A:$T,20,FALSE))</f>
        <v>N/A, no school UCOA code listed</v>
      </c>
    </row>
    <row r="201" spans="1:23" x14ac:dyDescent="0.25">
      <c r="A201" s="12">
        <f>IF($U201="","",Municipal!$D$1)</f>
        <v>1010</v>
      </c>
      <c r="B201" s="12" t="str">
        <f>IF($U201="","",Municipal!$G$1)</f>
        <v>Barrington</v>
      </c>
      <c r="C201" s="12">
        <f>IF($U201="","",Municipal!$D$3)</f>
        <v>2</v>
      </c>
      <c r="D201" s="12" t="str">
        <f>IF($U201="","",Municipal!$G$3)</f>
        <v>Budget to Actual 1</v>
      </c>
      <c r="E201" s="12">
        <f>IF($U201="","",Municipal!$G$2)</f>
        <v>2023</v>
      </c>
      <c r="F201" s="12" t="str">
        <f t="shared" si="14"/>
        <v>Fiscal Year of Report</v>
      </c>
      <c r="G201" s="12">
        <f>IF($U201="","",Municipal!$G$6)</f>
        <v>8</v>
      </c>
      <c r="H201" s="12" t="str">
        <f>IF($U201="","",VLOOKUP(Upload!G201,'Other Codes'!$G$2:$H$10,2,FALSE))</f>
        <v>Projected</v>
      </c>
      <c r="I201" s="12">
        <f>IF($U201="","",Municipal!$M$7)</f>
        <v>6</v>
      </c>
      <c r="J201" s="12" t="str">
        <f>IF($U201="","",VLOOKUP(Upload!I201,'Other Codes'!$J$2:$K$8,2,FALSE))</f>
        <v>Total MTPA</v>
      </c>
      <c r="K201" s="12">
        <f>IF($U201="","",'Municipal Cash'!$A5)</f>
        <v>9</v>
      </c>
      <c r="L201" s="12" t="str">
        <f>IF($U201="","",VLOOKUP(K201,'Account Codes'!$E:$F,2,FALSE))</f>
        <v>Cash</v>
      </c>
      <c r="M201" s="12">
        <f>IF($U201="","",'Municipal Cash'!B5)</f>
        <v>90</v>
      </c>
      <c r="N201" s="12" t="str">
        <f>IF($U201="","",VLOOKUP(CONCATENATE(Upload!$K201,Upload!M201),'Account Codes'!$B:$I,8,FALSE))</f>
        <v>COVID Cash</v>
      </c>
      <c r="O201" s="12">
        <f>IF($U201="","",'Municipal Cash'!C5)</f>
        <v>90</v>
      </c>
      <c r="P201" s="12" t="str">
        <f>IF($U201="","",VLOOKUP(CONCATENATE(Upload!$K201,Upload!O201),'Account Codes'!$C:$L,10,FALSE))</f>
        <v>COVID Cash</v>
      </c>
      <c r="Q201" s="12">
        <f>IF($U201="","",'Municipal Cash'!D5)</f>
        <v>90</v>
      </c>
      <c r="R201" s="12" t="str">
        <f>IF($U201="","",VLOOKUP(CONCATENATE(Upload!$K201,Upload!Q201),'Account Codes'!$D:$O,12,FALSE))</f>
        <v>COVID Cash</v>
      </c>
      <c r="S201" s="12">
        <f>IF($U201="","",'Municipal Cash'!E5)</f>
        <v>904</v>
      </c>
      <c r="T201" s="12" t="str">
        <f>IF($U201="","",VLOOKUP(CONCATENATE(Upload!$K201,Upload!S201),'Account Codes'!$A:$S,18,FALSE))</f>
        <v>Total amount outstanding to vendors</v>
      </c>
      <c r="U201" s="12">
        <f>IF('Municipal Cash'!A5="","",'Municipal Cash'!G5)</f>
        <v>0</v>
      </c>
      <c r="V201" s="12" t="str">
        <f>IF($U201="","",VLOOKUP(CONCATENATE(Upload!$K201,S201),'Account Codes'!$A:$S,19,FALSE))</f>
        <v>amount outstanding</v>
      </c>
      <c r="W201" s="12" t="str">
        <f>IF($U201="","",VLOOKUP(CONCATENATE(Upload!$K201,S201),'Account Codes'!$A:$T,20,FALSE))</f>
        <v>N/A, no school UCOA code listed</v>
      </c>
    </row>
    <row r="202" spans="1:23" x14ac:dyDescent="0.25">
      <c r="A202" s="12">
        <f>IF($U202="","",Municipal!$D$1)</f>
        <v>1010</v>
      </c>
      <c r="B202" s="12" t="str">
        <f>IF($U202="","",Municipal!$G$1)</f>
        <v>Barrington</v>
      </c>
      <c r="C202" s="12">
        <f>IF($U202="","",Municipal!$D$3)</f>
        <v>2</v>
      </c>
      <c r="D202" s="12" t="str">
        <f>IF($U202="","",Municipal!$G$3)</f>
        <v>Budget to Actual 1</v>
      </c>
      <c r="E202" s="12">
        <f>IF($U202="","",Municipal!$G$2)</f>
        <v>2023</v>
      </c>
      <c r="F202" s="12" t="str">
        <f t="shared" si="14"/>
        <v>Fiscal Year of Report</v>
      </c>
      <c r="G202" s="12">
        <f>IF($U202="","",Municipal!$G$6)</f>
        <v>8</v>
      </c>
      <c r="H202" s="12" t="str">
        <f>IF($U202="","",VLOOKUP(Upload!G202,'Other Codes'!$G$2:$H$10,2,FALSE))</f>
        <v>Projected</v>
      </c>
      <c r="I202" s="12">
        <f>IF($U202="","",Municipal!$M$7)</f>
        <v>6</v>
      </c>
      <c r="J202" s="12" t="str">
        <f>IF($U202="","",VLOOKUP(Upload!I202,'Other Codes'!$J$2:$K$8,2,FALSE))</f>
        <v>Total MTPA</v>
      </c>
      <c r="K202" s="12">
        <f>IF($U202="","",'Municipal Cash'!$A6)</f>
        <v>9</v>
      </c>
      <c r="L202" s="12" t="str">
        <f>IF($U202="","",VLOOKUP(K202,'Account Codes'!$E:$F,2,FALSE))</f>
        <v>Cash</v>
      </c>
      <c r="M202" s="12">
        <f>IF($U202="","",'Municipal Cash'!B6)</f>
        <v>90</v>
      </c>
      <c r="N202" s="12" t="str">
        <f>IF($U202="","",VLOOKUP(CONCATENATE(Upload!$K202,Upload!M202),'Account Codes'!$B:$I,8,FALSE))</f>
        <v>COVID Cash</v>
      </c>
      <c r="O202" s="12">
        <f>IF($U202="","",'Municipal Cash'!C6)</f>
        <v>90</v>
      </c>
      <c r="P202" s="12" t="str">
        <f>IF($U202="","",VLOOKUP(CONCATENATE(Upload!$K202,Upload!O202),'Account Codes'!$C:$L,10,FALSE))</f>
        <v>COVID Cash</v>
      </c>
      <c r="Q202" s="12">
        <f>IF($U202="","",'Municipal Cash'!D6)</f>
        <v>90</v>
      </c>
      <c r="R202" s="12" t="str">
        <f>IF($U202="","",VLOOKUP(CONCATENATE(Upload!$K202,Upload!Q202),'Account Codes'!$D:$O,12,FALSE))</f>
        <v>COVID Cash</v>
      </c>
      <c r="S202" s="12">
        <f>IF($U202="","",'Municipal Cash'!E6)</f>
        <v>905</v>
      </c>
      <c r="T202" s="12" t="str">
        <f>IF($U202="","",VLOOKUP(CONCATENATE(Upload!$K202,Upload!S202),'Account Codes'!$A:$S,18,FALSE))</f>
        <v>Do you expect to have budget for FY21 approved and property tax bills out at a similar time as last year? (yes / no)</v>
      </c>
      <c r="U202" s="12">
        <f>IF('Municipal Cash'!A6="","",'Municipal Cash'!G6)</f>
        <v>0</v>
      </c>
      <c r="V202" s="12" t="str">
        <f>IF($U202="","",VLOOKUP(CONCATENATE(Upload!$K202,S202),'Account Codes'!$A:$S,19,FALSE))</f>
        <v>yes or no</v>
      </c>
      <c r="W202" s="12" t="str">
        <f>IF($U202="","",VLOOKUP(CONCATENATE(Upload!$K202,S202),'Account Codes'!$A:$T,20,FALSE))</f>
        <v>N/A, no school UCOA code listed</v>
      </c>
    </row>
    <row r="203" spans="1:23" x14ac:dyDescent="0.25">
      <c r="A203" s="12">
        <f>IF($U203="","",Municipal!$D$1)</f>
        <v>1010</v>
      </c>
      <c r="B203" s="12" t="str">
        <f>IF($U203="","",Municipal!$G$1)</f>
        <v>Barrington</v>
      </c>
      <c r="C203" s="12">
        <f>IF($U203="","",Municipal!$D$3)</f>
        <v>2</v>
      </c>
      <c r="D203" s="12" t="str">
        <f>IF($U203="","",Municipal!$G$3)</f>
        <v>Budget to Actual 1</v>
      </c>
      <c r="E203" s="12">
        <f>IF($U203="","",Municipal!$G$2)</f>
        <v>2023</v>
      </c>
      <c r="F203" s="12" t="str">
        <f t="shared" si="14"/>
        <v>Fiscal Year of Report</v>
      </c>
      <c r="G203" s="12">
        <f>IF($U203="","",Municipal!$G$6)</f>
        <v>8</v>
      </c>
      <c r="H203" s="12" t="str">
        <f>IF($U203="","",VLOOKUP(Upload!G203,'Other Codes'!$G$2:$H$10,2,FALSE))</f>
        <v>Projected</v>
      </c>
      <c r="I203" s="12">
        <f>IF($U203="","",Municipal!$M$7)</f>
        <v>6</v>
      </c>
      <c r="J203" s="12" t="str">
        <f>IF($U203="","",VLOOKUP(Upload!I203,'Other Codes'!$J$2:$K$8,2,FALSE))</f>
        <v>Total MTPA</v>
      </c>
      <c r="K203" s="12">
        <f>IF($U203="","",'Municipal Cash'!$A7)</f>
        <v>9</v>
      </c>
      <c r="L203" s="12" t="str">
        <f>IF($U203="","",VLOOKUP(K203,'Account Codes'!$E:$F,2,FALSE))</f>
        <v>Cash</v>
      </c>
      <c r="M203" s="12">
        <f>IF($U203="","",'Municipal Cash'!B7)</f>
        <v>90</v>
      </c>
      <c r="N203" s="12" t="str">
        <f>IF($U203="","",VLOOKUP(CONCATENATE(Upload!$K203,Upload!M203),'Account Codes'!$B:$I,8,FALSE))</f>
        <v>COVID Cash</v>
      </c>
      <c r="O203" s="12">
        <f>IF($U203="","",'Municipal Cash'!C7)</f>
        <v>90</v>
      </c>
      <c r="P203" s="12" t="str">
        <f>IF($U203="","",VLOOKUP(CONCATENATE(Upload!$K203,Upload!O203),'Account Codes'!$C:$L,10,FALSE))</f>
        <v>COVID Cash</v>
      </c>
      <c r="Q203" s="12">
        <f>IF($U203="","",'Municipal Cash'!D7)</f>
        <v>90</v>
      </c>
      <c r="R203" s="12" t="str">
        <f>IF($U203="","",VLOOKUP(CONCATENATE(Upload!$K203,Upload!Q203),'Account Codes'!$D:$O,12,FALSE))</f>
        <v>COVID Cash</v>
      </c>
      <c r="S203" s="12">
        <f>IF($U203="","",'Municipal Cash'!E7)</f>
        <v>906</v>
      </c>
      <c r="T203" s="12" t="str">
        <f>IF($U203="","",VLOOKUP(CONCATENATE(Upload!$K203,Upload!S203),'Account Codes'!$A:$S,18,FALSE))</f>
        <v xml:space="preserve">     -Expected date of cash shortfall, or expected week beginning date</v>
      </c>
      <c r="U203" s="12">
        <f>IF('Municipal Cash'!A7="","",'Municipal Cash'!G7)</f>
        <v>0</v>
      </c>
      <c r="V203" s="12" t="str">
        <f>IF($U203="","",VLOOKUP(CONCATENATE(Upload!$K203,S203),'Account Codes'!$A:$S,19,FALSE))</f>
        <v>date</v>
      </c>
      <c r="W203" s="12" t="str">
        <f>IF($U203="","",VLOOKUP(CONCATENATE(Upload!$K203,S203),'Account Codes'!$A:$T,20,FALSE))</f>
        <v>N/A, no school UCOA code listed</v>
      </c>
    </row>
    <row r="204" spans="1:23" x14ac:dyDescent="0.25">
      <c r="A204" s="12">
        <f>IF($U204="","",Municipal!$D$1)</f>
        <v>1010</v>
      </c>
      <c r="B204" s="12" t="str">
        <f>IF($U204="","",Municipal!$G$1)</f>
        <v>Barrington</v>
      </c>
      <c r="C204" s="12">
        <f>IF($U204="","",Municipal!$D$3)</f>
        <v>2</v>
      </c>
      <c r="D204" s="12" t="str">
        <f>IF($U204="","",Municipal!$G$3)</f>
        <v>Budget to Actual 1</v>
      </c>
      <c r="E204" s="12">
        <f>IF($U204="","",Municipal!$G$2)</f>
        <v>2023</v>
      </c>
      <c r="F204" s="12" t="str">
        <f t="shared" si="14"/>
        <v>Fiscal Year of Report</v>
      </c>
      <c r="G204" s="12">
        <f>IF($U204="","",Municipal!$G$6)</f>
        <v>8</v>
      </c>
      <c r="H204" s="12" t="str">
        <f>IF($U204="","",VLOOKUP(Upload!G204,'Other Codes'!$G$2:$H$10,2,FALSE))</f>
        <v>Projected</v>
      </c>
      <c r="I204" s="12">
        <f>IF($U204="","",Municipal!$M$7)</f>
        <v>6</v>
      </c>
      <c r="J204" s="12" t="str">
        <f>IF($U204="","",VLOOKUP(Upload!I204,'Other Codes'!$J$2:$K$8,2,FALSE))</f>
        <v>Total MTPA</v>
      </c>
      <c r="K204" s="12">
        <f>IF($U204="","",'Municipal Cash'!$A8)</f>
        <v>9</v>
      </c>
      <c r="L204" s="12" t="str">
        <f>IF($U204="","",VLOOKUP(K204,'Account Codes'!$E:$F,2,FALSE))</f>
        <v>Cash</v>
      </c>
      <c r="M204" s="12">
        <f>IF($U204="","",'Municipal Cash'!B8)</f>
        <v>90</v>
      </c>
      <c r="N204" s="12" t="str">
        <f>IF($U204="","",VLOOKUP(CONCATENATE(Upload!$K204,Upload!M204),'Account Codes'!$B:$I,8,FALSE))</f>
        <v>COVID Cash</v>
      </c>
      <c r="O204" s="12">
        <f>IF($U204="","",'Municipal Cash'!C8)</f>
        <v>90</v>
      </c>
      <c r="P204" s="12" t="str">
        <f>IF($U204="","",VLOOKUP(CONCATENATE(Upload!$K204,Upload!O204),'Account Codes'!$C:$L,10,FALSE))</f>
        <v>COVID Cash</v>
      </c>
      <c r="Q204" s="12">
        <f>IF($U204="","",'Municipal Cash'!D8)</f>
        <v>90</v>
      </c>
      <c r="R204" s="12" t="str">
        <f>IF($U204="","",VLOOKUP(CONCATENATE(Upload!$K204,Upload!Q204),'Account Codes'!$D:$O,12,FALSE))</f>
        <v>COVID Cash</v>
      </c>
      <c r="S204" s="12">
        <f>IF($U204="","",'Municipal Cash'!E8)</f>
        <v>907</v>
      </c>
      <c r="T204" s="12" t="str">
        <f>IF($U204="","",VLOOKUP(CONCATENATE(Upload!$K204,Upload!S204),'Account Codes'!$A:$S,18,FALSE))</f>
        <v xml:space="preserve">     -Expected amount of cash shortfall</v>
      </c>
      <c r="U204" s="12">
        <f>IF('Municipal Cash'!A8="","",'Municipal Cash'!G8)</f>
        <v>0</v>
      </c>
      <c r="V204" s="12" t="str">
        <f>IF($U204="","",VLOOKUP(CONCATENATE(Upload!$K204,S204),'Account Codes'!$A:$S,19,FALSE))</f>
        <v>amount</v>
      </c>
      <c r="W204" s="12" t="str">
        <f>IF($U204="","",VLOOKUP(CONCATENATE(Upload!$K204,S204),'Account Codes'!$A:$T,20,FALSE))</f>
        <v>N/A, no school UCOA code listed</v>
      </c>
    </row>
    <row r="205" spans="1:23" x14ac:dyDescent="0.25">
      <c r="A205" s="12">
        <f>IF($U205="","",Municipal!$D$1)</f>
        <v>1010</v>
      </c>
      <c r="B205" s="12" t="str">
        <f>IF($U205="","",Municipal!$G$1)</f>
        <v>Barrington</v>
      </c>
      <c r="C205" s="12">
        <f>IF($U205="","",Municipal!$D$3)</f>
        <v>2</v>
      </c>
      <c r="D205" s="12" t="str">
        <f>IF($U205="","",Municipal!$G$3)</f>
        <v>Budget to Actual 1</v>
      </c>
      <c r="E205" s="12">
        <f>IF($U205="","",Municipal!$G$2)</f>
        <v>2023</v>
      </c>
      <c r="F205" s="12" t="str">
        <f t="shared" si="14"/>
        <v>Fiscal Year of Report</v>
      </c>
      <c r="G205" s="12">
        <f>IF($U205="","",Municipal!$G$6)</f>
        <v>8</v>
      </c>
      <c r="H205" s="12" t="str">
        <f>IF($U205="","",VLOOKUP(Upload!G205,'Other Codes'!$G$2:$H$10,2,FALSE))</f>
        <v>Projected</v>
      </c>
      <c r="I205" s="12">
        <f>IF($U205="","",Municipal!$M$7)</f>
        <v>6</v>
      </c>
      <c r="J205" s="12" t="str">
        <f>IF($U205="","",VLOOKUP(Upload!I205,'Other Codes'!$J$2:$K$8,2,FALSE))</f>
        <v>Total MTPA</v>
      </c>
      <c r="K205" s="12">
        <f>IF($U205="","",'Municipal Cash'!$A9)</f>
        <v>9</v>
      </c>
      <c r="L205" s="12" t="str">
        <f>IF($U205="","",VLOOKUP(K205,'Account Codes'!$E:$F,2,FALSE))</f>
        <v>Cash</v>
      </c>
      <c r="M205" s="12">
        <f>IF($U205="","",'Municipal Cash'!B9)</f>
        <v>90</v>
      </c>
      <c r="N205" s="12" t="str">
        <f>IF($U205="","",VLOOKUP(CONCATENATE(Upload!$K205,Upload!M205),'Account Codes'!$B:$I,8,FALSE))</f>
        <v>COVID Cash</v>
      </c>
      <c r="O205" s="12">
        <f>IF($U205="","",'Municipal Cash'!C9)</f>
        <v>90</v>
      </c>
      <c r="P205" s="12" t="str">
        <f>IF($U205="","",VLOOKUP(CONCATENATE(Upload!$K205,Upload!O205),'Account Codes'!$C:$L,10,FALSE))</f>
        <v>COVID Cash</v>
      </c>
      <c r="Q205" s="12">
        <f>IF($U205="","",'Municipal Cash'!D9)</f>
        <v>90</v>
      </c>
      <c r="R205" s="12" t="str">
        <f>IF($U205="","",VLOOKUP(CONCATENATE(Upload!$K205,Upload!Q205),'Account Codes'!$D:$O,12,FALSE))</f>
        <v>COVID Cash</v>
      </c>
      <c r="S205" s="12">
        <f>IF($U205="","",'Municipal Cash'!E9)</f>
        <v>908</v>
      </c>
      <c r="T205" s="12" t="str">
        <f>IF($U205="","",VLOOKUP(CONCATENATE(Upload!$K205,Upload!S205),'Account Codes'!$A:$S,18,FALSE))</f>
        <v xml:space="preserve">     -If you expect a cash shortfall, do you have access to TANS or other short term financing options (yes / no)</v>
      </c>
      <c r="U205" s="12">
        <f>IF('Municipal Cash'!A9="","",'Municipal Cash'!G9)</f>
        <v>0</v>
      </c>
      <c r="V205" s="12" t="str">
        <f>IF($U205="","",VLOOKUP(CONCATENATE(Upload!$K205,S205),'Account Codes'!$A:$S,19,FALSE))</f>
        <v>yes or no</v>
      </c>
      <c r="W205" s="12" t="str">
        <f>IF($U205="","",VLOOKUP(CONCATENATE(Upload!$K205,S205),'Account Codes'!$A:$T,20,FALSE))</f>
        <v>N/A, no school UCOA code listed</v>
      </c>
    </row>
    <row r="206" spans="1:23" x14ac:dyDescent="0.25">
      <c r="A206" s="12">
        <f>IF($U206="","",Municipal!$D$1)</f>
        <v>1010</v>
      </c>
      <c r="B206" s="12" t="str">
        <f>IF($U206="","",Municipal!$G$1)</f>
        <v>Barrington</v>
      </c>
      <c r="C206" s="12">
        <f>IF($U206="","",Municipal!$D$3)</f>
        <v>2</v>
      </c>
      <c r="D206" s="12" t="str">
        <f>IF($U206="","",Municipal!$G$3)</f>
        <v>Budget to Actual 1</v>
      </c>
      <c r="E206" s="12">
        <f>IF($U206="","",Municipal!$G$2)</f>
        <v>2023</v>
      </c>
      <c r="F206" s="12" t="str">
        <f t="shared" si="14"/>
        <v>Fiscal Year of Report</v>
      </c>
      <c r="G206" s="12">
        <f>IF($U206="","",Municipal!$G$6)</f>
        <v>8</v>
      </c>
      <c r="H206" s="12" t="str">
        <f>IF($U206="","",VLOOKUP(Upload!G206,'Other Codes'!$G$2:$H$10,2,FALSE))</f>
        <v>Projected</v>
      </c>
      <c r="I206" s="12">
        <f>IF($U206="","",Municipal!$M$7)</f>
        <v>6</v>
      </c>
      <c r="J206" s="12" t="str">
        <f>IF($U206="","",VLOOKUP(Upload!I206,'Other Codes'!$J$2:$K$8,2,FALSE))</f>
        <v>Total MTPA</v>
      </c>
      <c r="K206" s="12">
        <f>IF($U206="","",'Municipal Cash'!$A10)</f>
        <v>9</v>
      </c>
      <c r="L206" s="12" t="str">
        <f>IF($U206="","",VLOOKUP(K206,'Account Codes'!$E:$F,2,FALSE))</f>
        <v>Cash</v>
      </c>
      <c r="M206" s="12">
        <f>IF($U206="","",'Municipal Cash'!B10)</f>
        <v>90</v>
      </c>
      <c r="N206" s="12" t="str">
        <f>IF($U206="","",VLOOKUP(CONCATENATE(Upload!$K206,Upload!M206),'Account Codes'!$B:$I,8,FALSE))</f>
        <v>COVID Cash</v>
      </c>
      <c r="O206" s="12">
        <f>IF($U206="","",'Municipal Cash'!C10)</f>
        <v>90</v>
      </c>
      <c r="P206" s="12" t="str">
        <f>IF($U206="","",VLOOKUP(CONCATENATE(Upload!$K206,Upload!O206),'Account Codes'!$C:$L,10,FALSE))</f>
        <v>COVID Cash</v>
      </c>
      <c r="Q206" s="12">
        <f>IF($U206="","",'Municipal Cash'!D10)</f>
        <v>90</v>
      </c>
      <c r="R206" s="12" t="str">
        <f>IF($U206="","",VLOOKUP(CONCATENATE(Upload!$K206,Upload!Q206),'Account Codes'!$D:$O,12,FALSE))</f>
        <v>COVID Cash</v>
      </c>
      <c r="S206" s="12">
        <f>IF($U206="","",'Municipal Cash'!E10)</f>
        <v>909</v>
      </c>
      <c r="T206" s="12" t="str">
        <f>IF($U206="","",VLOOKUP(CONCATENATE(Upload!$K206,Upload!S206),'Account Codes'!$A:$S,18,FALSE))</f>
        <v>How much in the way of TANS or other short term financing was issued last year</v>
      </c>
      <c r="U206" s="12">
        <f>IF('Municipal Cash'!A10="","",'Municipal Cash'!G10)</f>
        <v>0</v>
      </c>
      <c r="V206" s="12" t="str">
        <f>IF($U206="","",VLOOKUP(CONCATENATE(Upload!$K206,S206),'Account Codes'!$A:$S,19,FALSE))</f>
        <v>amount</v>
      </c>
      <c r="W206" s="12" t="str">
        <f>IF($U206="","",VLOOKUP(CONCATENATE(Upload!$K206,S206),'Account Codes'!$A:$T,20,FALSE))</f>
        <v>N/A, no school UCOA code listed</v>
      </c>
    </row>
    <row r="207" spans="1:23" x14ac:dyDescent="0.25">
      <c r="A207" s="12" t="str">
        <f>IF($U207="","",Municipal!$D$1)</f>
        <v/>
      </c>
      <c r="B207" s="12" t="str">
        <f>IF($U207="","",Municipal!$G$1)</f>
        <v/>
      </c>
      <c r="C207" s="12" t="str">
        <f>IF($U207="","",Municipal!$D$3)</f>
        <v/>
      </c>
      <c r="D207" s="12" t="str">
        <f>IF($U207="","",Municipal!$G$3)</f>
        <v/>
      </c>
      <c r="E207" s="12" t="str">
        <f>IF($U207="","",Municipal!$G$2)</f>
        <v/>
      </c>
      <c r="F207" s="12" t="str">
        <f t="shared" si="14"/>
        <v/>
      </c>
      <c r="G207" s="12" t="str">
        <f>IF($U207="","",Municipal!$G$6)</f>
        <v/>
      </c>
      <c r="H207" s="12" t="str">
        <f>IF($U207="","",VLOOKUP(Upload!G207,'Other Codes'!$G$2:$H$10,2,FALSE))</f>
        <v/>
      </c>
      <c r="I207" s="12" t="str">
        <f>IF($U207="","",Municipal!$M$7)</f>
        <v/>
      </c>
      <c r="J207" s="12" t="str">
        <f>IF($U207="","",VLOOKUP(Upload!I207,'Other Codes'!$J$2:$K$8,2,FALSE))</f>
        <v/>
      </c>
      <c r="K207" s="12" t="str">
        <f>IF($U207="","",'Municipal Cash'!$A11)</f>
        <v/>
      </c>
      <c r="L207" s="12" t="str">
        <f>IF($U207="","",VLOOKUP(K207,'Account Codes'!$E:$F,2,FALSE))</f>
        <v/>
      </c>
      <c r="M207" s="12" t="str">
        <f>IF($U207="","",'Municipal Cash'!B11)</f>
        <v/>
      </c>
      <c r="N207" s="12" t="str">
        <f>IF($U207="","",VLOOKUP(CONCATENATE(Upload!$K207,Upload!M207),'Account Codes'!$B:$I,8,FALSE))</f>
        <v/>
      </c>
      <c r="O207" s="12" t="str">
        <f>IF($U207="","",'Municipal Cash'!C11)</f>
        <v/>
      </c>
      <c r="P207" s="12" t="str">
        <f>IF($U207="","",VLOOKUP(CONCATENATE(Upload!$K207,Upload!O207),'Account Codes'!$C:$L,10,FALSE))</f>
        <v/>
      </c>
      <c r="Q207" s="12" t="str">
        <f>IF($U207="","",'Municipal Cash'!D11)</f>
        <v/>
      </c>
      <c r="R207" s="12" t="str">
        <f>IF($U207="","",VLOOKUP(CONCATENATE(Upload!$K207,Upload!Q207),'Account Codes'!$D:$O,12,FALSE))</f>
        <v/>
      </c>
      <c r="S207" s="12" t="str">
        <f>IF($U207="","",'Municipal Cash'!E11)</f>
        <v/>
      </c>
      <c r="T207" s="12" t="str">
        <f>IF($U207="","",VLOOKUP(CONCATENATE(Upload!$K207,Upload!S207),'Account Codes'!$A:$S,18,FALSE))</f>
        <v/>
      </c>
      <c r="U207" s="12" t="str">
        <f>IF('Municipal Cash'!A11="","",'Municipal Cash'!G11)</f>
        <v/>
      </c>
      <c r="V207" s="12" t="str">
        <f>IF($U207="","",VLOOKUP(CONCATENATE(Upload!$K207,S207),'Account Codes'!$A:$S,19,FALSE))</f>
        <v/>
      </c>
      <c r="W207" s="12" t="str">
        <f>IF($U207="","",VLOOKUP(CONCATENATE(Upload!$K207,S207),'Account Codes'!$A:$T,20,FALSE))</f>
        <v/>
      </c>
    </row>
    <row r="208" spans="1:23" x14ac:dyDescent="0.25">
      <c r="A208" s="12">
        <f>IF($U208="","",Municipal!$D$1)</f>
        <v>1010</v>
      </c>
      <c r="B208" s="12" t="str">
        <f>IF($U208="","",Municipal!$G$1)</f>
        <v>Barrington</v>
      </c>
      <c r="C208" s="12">
        <f>IF($U208="","",Municipal!$D$3)</f>
        <v>2</v>
      </c>
      <c r="D208" s="12" t="str">
        <f>IF($U208="","",Municipal!$G$3)</f>
        <v>Budget to Actual 1</v>
      </c>
      <c r="E208" s="12">
        <f>IF($U208="","",Municipal!$G$2)</f>
        <v>2023</v>
      </c>
      <c r="F208" s="12" t="str">
        <f t="shared" si="14"/>
        <v>Fiscal Year of Report</v>
      </c>
      <c r="G208" s="12">
        <f>IF($U208="","",Municipal!$G$6)</f>
        <v>8</v>
      </c>
      <c r="H208" s="12" t="str">
        <f>IF($U208="","",VLOOKUP(Upload!G208,'Other Codes'!$G$2:$H$10,2,FALSE))</f>
        <v>Projected</v>
      </c>
      <c r="I208" s="12">
        <f>IF($U208="","",Municipal!$M$7)</f>
        <v>6</v>
      </c>
      <c r="J208" s="12" t="str">
        <f>IF($U208="","",VLOOKUP(Upload!I208,'Other Codes'!$J$2:$K$8,2,FALSE))</f>
        <v>Total MTPA</v>
      </c>
      <c r="K208" s="12">
        <f>IF($U208="","",'Municipal Cash'!$A12)</f>
        <v>9</v>
      </c>
      <c r="L208" s="12" t="str">
        <f>IF($U208="","",VLOOKUP(K208,'Account Codes'!$E:$F,2,FALSE))</f>
        <v>Cash</v>
      </c>
      <c r="M208" s="12">
        <f>IF($U208="","",'Municipal Cash'!B12)</f>
        <v>90</v>
      </c>
      <c r="N208" s="12" t="str">
        <f>IF($U208="","",VLOOKUP(CONCATENATE(Upload!$K208,Upload!M208),'Account Codes'!$B:$I,8,FALSE))</f>
        <v>COVID Cash</v>
      </c>
      <c r="O208" s="12">
        <f>IF($U208="","",'Municipal Cash'!C12)</f>
        <v>90</v>
      </c>
      <c r="P208" s="12" t="str">
        <f>IF($U208="","",VLOOKUP(CONCATENATE(Upload!$K208,Upload!O208),'Account Codes'!$C:$L,10,FALSE))</f>
        <v>COVID Cash</v>
      </c>
      <c r="Q208" s="12">
        <f>IF($U208="","",'Municipal Cash'!D12)</f>
        <v>90</v>
      </c>
      <c r="R208" s="12" t="str">
        <f>IF($U208="","",VLOOKUP(CONCATENATE(Upload!$K208,Upload!Q208),'Account Codes'!$D:$O,12,FALSE))</f>
        <v>COVID Cash</v>
      </c>
      <c r="S208" s="12">
        <f>IF($U208="","",'Municipal Cash'!E12)</f>
        <v>910</v>
      </c>
      <c r="T208" s="12" t="str">
        <f>IF($U208="","",VLOOKUP(CONCATENATE(Upload!$K208,Upload!S208),'Account Codes'!$A:$S,18,FALSE))</f>
        <v>Please explain reason for expected shortfall</v>
      </c>
      <c r="U208" s="12">
        <f>IF('Municipal Cash'!A12="","",'Municipal Cash'!G12)</f>
        <v>0</v>
      </c>
      <c r="V208" s="12" t="str">
        <f>IF($U208="","",VLOOKUP(CONCATENATE(Upload!$K208,S208),'Account Codes'!$A:$S,19,FALSE))</f>
        <v>explanation</v>
      </c>
      <c r="W208" s="12" t="str">
        <f>IF($U208="","",VLOOKUP(CONCATENATE(Upload!$K208,S208),'Account Codes'!$A:$T,20,FALSE))</f>
        <v>N/A, no school UCOA code listed</v>
      </c>
    </row>
    <row r="209" spans="1:23" x14ac:dyDescent="0.25">
      <c r="A209" s="12" t="str">
        <f>IF($U209="","",Municipal!$D$1)</f>
        <v/>
      </c>
      <c r="B209" s="12" t="str">
        <f>IF($U209="","",Municipal!$G$1)</f>
        <v/>
      </c>
      <c r="C209" s="12" t="str">
        <f>IF($U209="","",Municipal!$D$3)</f>
        <v/>
      </c>
      <c r="D209" s="12" t="str">
        <f>IF($U209="","",Municipal!$G$3)</f>
        <v/>
      </c>
      <c r="E209" s="12" t="str">
        <f>IF($U209="","",Municipal!$G$2)</f>
        <v/>
      </c>
      <c r="F209" s="12" t="str">
        <f t="shared" si="14"/>
        <v/>
      </c>
      <c r="G209" s="12" t="str">
        <f>IF($U209="","",Municipal!$G$6)</f>
        <v/>
      </c>
      <c r="H209" s="12" t="str">
        <f>IF($U209="","",VLOOKUP(Upload!G209,'Other Codes'!$G$2:$H$10,2,FALSE))</f>
        <v/>
      </c>
      <c r="I209" s="12" t="str">
        <f>IF($U209="","",Municipal!$M$7)</f>
        <v/>
      </c>
      <c r="J209" s="12" t="str">
        <f>IF($U209="","",VLOOKUP(Upload!I209,'Other Codes'!$J$2:$K$8,2,FALSE))</f>
        <v/>
      </c>
      <c r="K209" s="12" t="str">
        <f>IF($U209="","",'Municipal Cash'!$A13)</f>
        <v/>
      </c>
      <c r="L209" s="12" t="str">
        <f>IF($U209="","",VLOOKUP(K209,'Account Codes'!$E:$F,2,FALSE))</f>
        <v/>
      </c>
      <c r="M209" s="12" t="str">
        <f>IF($U209="","",'Municipal Cash'!B13)</f>
        <v/>
      </c>
      <c r="N209" s="12" t="str">
        <f>IF($U209="","",VLOOKUP(CONCATENATE(Upload!$K209,Upload!M209),'Account Codes'!$B:$I,8,FALSE))</f>
        <v/>
      </c>
      <c r="O209" s="12" t="str">
        <f>IF($U209="","",'Municipal Cash'!C13)</f>
        <v/>
      </c>
      <c r="P209" s="12" t="str">
        <f>IF($U209="","",VLOOKUP(CONCATENATE(Upload!$K209,Upload!O209),'Account Codes'!$C:$L,10,FALSE))</f>
        <v/>
      </c>
      <c r="Q209" s="12" t="str">
        <f>IF($U209="","",'Municipal Cash'!D13)</f>
        <v/>
      </c>
      <c r="R209" s="12" t="str">
        <f>IF($U209="","",VLOOKUP(CONCATENATE(Upload!$K209,Upload!Q209),'Account Codes'!$D:$O,12,FALSE))</f>
        <v/>
      </c>
      <c r="S209" s="12" t="str">
        <f>IF($U209="","",'Municipal Cash'!E13)</f>
        <v/>
      </c>
      <c r="T209" s="12" t="str">
        <f>IF($U209="","",VLOOKUP(CONCATENATE(Upload!$K209,Upload!S209),'Account Codes'!$A:$S,18,FALSE))</f>
        <v/>
      </c>
      <c r="U209" s="12" t="str">
        <f>IF('Municipal Cash'!A13="","",'Municipal Cash'!G13)</f>
        <v/>
      </c>
      <c r="V209" s="12" t="str">
        <f>IF($U209="","",VLOOKUP(CONCATENATE(Upload!$K209,S209),'Account Codes'!$A:$S,19,FALSE))</f>
        <v/>
      </c>
      <c r="W209" s="12" t="str">
        <f>IF($U209="","",VLOOKUP(CONCATENATE(Upload!$K209,S209),'Account Codes'!$A:$T,20,FALSE))</f>
        <v/>
      </c>
    </row>
    <row r="210" spans="1:23" x14ac:dyDescent="0.25">
      <c r="A210" s="12">
        <f>IF($U210="","",Municipal!$D$1)</f>
        <v>1010</v>
      </c>
      <c r="B210" s="12" t="str">
        <f>IF($U210="","",Municipal!$G$1)</f>
        <v>Barrington</v>
      </c>
      <c r="C210" s="12">
        <f>IF($U210="","",Municipal!$D$3)</f>
        <v>2</v>
      </c>
      <c r="D210" s="12" t="str">
        <f>IF($U210="","",Municipal!$G$3)</f>
        <v>Budget to Actual 1</v>
      </c>
      <c r="E210" s="12">
        <f>IF($U210="","",Municipal!$G$2)</f>
        <v>2023</v>
      </c>
      <c r="F210" s="12" t="str">
        <f t="shared" si="14"/>
        <v>Fiscal Year of Report</v>
      </c>
      <c r="G210" s="12">
        <f>IF($U210="","",Municipal!$G$6)</f>
        <v>8</v>
      </c>
      <c r="H210" s="12" t="str">
        <f>IF($U210="","",VLOOKUP(Upload!G210,'Other Codes'!$G$2:$H$10,2,FALSE))</f>
        <v>Projected</v>
      </c>
      <c r="I210" s="12">
        <f>IF($U210="","",Municipal!$M$7)</f>
        <v>6</v>
      </c>
      <c r="J210" s="12" t="str">
        <f>IF($U210="","",VLOOKUP(Upload!I210,'Other Codes'!$J$2:$K$8,2,FALSE))</f>
        <v>Total MTPA</v>
      </c>
      <c r="K210" s="12">
        <f>IF($U210="","",'Municipal Cash'!$A14)</f>
        <v>9</v>
      </c>
      <c r="L210" s="12" t="str">
        <f>IF($U210="","",VLOOKUP(K210,'Account Codes'!$E:$F,2,FALSE))</f>
        <v>Cash</v>
      </c>
      <c r="M210" s="12">
        <f>IF($U210="","",'Municipal Cash'!B14)</f>
        <v>90</v>
      </c>
      <c r="N210" s="12" t="str">
        <f>IF($U210="","",VLOOKUP(CONCATENATE(Upload!$K210,Upload!M210),'Account Codes'!$B:$I,8,FALSE))</f>
        <v>COVID Cash</v>
      </c>
      <c r="O210" s="12">
        <f>IF($U210="","",'Municipal Cash'!C14)</f>
        <v>90</v>
      </c>
      <c r="P210" s="12" t="str">
        <f>IF($U210="","",VLOOKUP(CONCATENATE(Upload!$K210,Upload!O210),'Account Codes'!$C:$L,10,FALSE))</f>
        <v>COVID Cash</v>
      </c>
      <c r="Q210" s="12">
        <f>IF($U210="","",'Municipal Cash'!D14)</f>
        <v>90</v>
      </c>
      <c r="R210" s="12" t="str">
        <f>IF($U210="","",VLOOKUP(CONCATENATE(Upload!$K210,Upload!Q210),'Account Codes'!$D:$O,12,FALSE))</f>
        <v>COVID Cash</v>
      </c>
      <c r="S210" s="12">
        <f>IF($U210="","",'Municipal Cash'!E14)</f>
        <v>911</v>
      </c>
      <c r="T210" s="12" t="str">
        <f>IF($U210="","",VLOOKUP(CONCATENATE(Upload!$K210,Upload!S210),'Account Codes'!$A:$S,18,FALSE))</f>
        <v>TANS or other short term financing terms, conditions, rate, financing institution</v>
      </c>
      <c r="U210" s="12">
        <f>IF('Municipal Cash'!A14="","",'Municipal Cash'!G14)</f>
        <v>0</v>
      </c>
      <c r="V210" s="12" t="str">
        <f>IF($U210="","",VLOOKUP(CONCATENATE(Upload!$K210,S210),'Account Codes'!$A:$S,19,FALSE))</f>
        <v>terms of financing</v>
      </c>
      <c r="W210" s="12" t="str">
        <f>IF($U210="","",VLOOKUP(CONCATENATE(Upload!$K210,S210),'Account Codes'!$A:$T,20,FALSE))</f>
        <v>N/A, no school UCOA code listed</v>
      </c>
    </row>
    <row r="211" spans="1:23" x14ac:dyDescent="0.25">
      <c r="A211" s="12" t="str">
        <f>IF($U211="","",Municipal!$D$1)</f>
        <v/>
      </c>
      <c r="B211" s="12" t="str">
        <f>IF($U211="","",Municipal!$G$1)</f>
        <v/>
      </c>
      <c r="C211" s="12" t="str">
        <f>IF($U211="","",Municipal!$D$3)</f>
        <v/>
      </c>
      <c r="D211" s="12" t="str">
        <f>IF($U211="","",Municipal!$G$3)</f>
        <v/>
      </c>
      <c r="E211" s="12" t="str">
        <f>IF($U211="","",Municipal!$G$2)</f>
        <v/>
      </c>
      <c r="F211" s="12" t="str">
        <f t="shared" si="14"/>
        <v/>
      </c>
      <c r="G211" s="12" t="str">
        <f>IF($U211="","",Municipal!$G$6)</f>
        <v/>
      </c>
      <c r="H211" s="12" t="str">
        <f>IF($U211="","",VLOOKUP(Upload!G211,'Other Codes'!$G$2:$H$10,2,FALSE))</f>
        <v/>
      </c>
      <c r="I211" s="12" t="str">
        <f>IF($U211="","",Municipal!$M$7)</f>
        <v/>
      </c>
      <c r="J211" s="12" t="str">
        <f>IF($U211="","",VLOOKUP(Upload!I211,'Other Codes'!$J$2:$K$8,2,FALSE))</f>
        <v/>
      </c>
      <c r="K211" s="12" t="str">
        <f>IF($U211="","",'Municipal Cash'!$A15)</f>
        <v/>
      </c>
      <c r="L211" s="12" t="str">
        <f>IF($U211="","",VLOOKUP(K211,'Account Codes'!$E:$F,2,FALSE))</f>
        <v/>
      </c>
      <c r="M211" s="12" t="str">
        <f>IF($U211="","",'Municipal Cash'!B15)</f>
        <v/>
      </c>
      <c r="N211" s="12" t="str">
        <f>IF($U211="","",VLOOKUP(CONCATENATE(Upload!$K211,Upload!M211),'Account Codes'!$B:$I,8,FALSE))</f>
        <v/>
      </c>
      <c r="O211" s="12" t="str">
        <f>IF($U211="","",'Municipal Cash'!C15)</f>
        <v/>
      </c>
      <c r="P211" s="12" t="str">
        <f>IF($U211="","",VLOOKUP(CONCATENATE(Upload!$K211,Upload!O211),'Account Codes'!$C:$L,10,FALSE))</f>
        <v/>
      </c>
      <c r="Q211" s="12" t="str">
        <f>IF($U211="","",'Municipal Cash'!D15)</f>
        <v/>
      </c>
      <c r="R211" s="12" t="str">
        <f>IF($U211="","",VLOOKUP(CONCATENATE(Upload!$K211,Upload!Q211),'Account Codes'!$D:$O,12,FALSE))</f>
        <v/>
      </c>
      <c r="S211" s="12" t="str">
        <f>IF($U211="","",'Municipal Cash'!E15)</f>
        <v/>
      </c>
      <c r="T211" s="12" t="str">
        <f>IF($U211="","",VLOOKUP(CONCATENATE(Upload!$K211,Upload!S211),'Account Codes'!$A:$S,18,FALSE))</f>
        <v/>
      </c>
      <c r="U211" s="12" t="str">
        <f>IF('Municipal Cash'!A15="","",'Municipal Cash'!G15)</f>
        <v/>
      </c>
      <c r="V211" s="12" t="str">
        <f>IF($U211="","",VLOOKUP(CONCATENATE(Upload!$K211,S211),'Account Codes'!$A:$S,19,FALSE))</f>
        <v/>
      </c>
      <c r="W211" s="12" t="str">
        <f>IF($U211="","",VLOOKUP(CONCATENATE(Upload!$K211,S211),'Account Codes'!$A:$T,20,FALSE))</f>
        <v/>
      </c>
    </row>
    <row r="212" spans="1:23" x14ac:dyDescent="0.25">
      <c r="A212" s="12" t="str">
        <f>IF($U212="","",Municipal!$D$1)</f>
        <v/>
      </c>
      <c r="B212" s="12" t="str">
        <f>IF($U212="","",Municipal!$G$1)</f>
        <v/>
      </c>
      <c r="C212" s="12" t="str">
        <f>IF($U212="","",Municipal!$D$3)</f>
        <v/>
      </c>
      <c r="D212" s="12" t="str">
        <f>IF($U212="","",Municipal!$G$3)</f>
        <v/>
      </c>
      <c r="E212" s="12" t="str">
        <f>IF($U212="","",Municipal!$G$2)</f>
        <v/>
      </c>
      <c r="F212" s="12" t="str">
        <f t="shared" si="14"/>
        <v/>
      </c>
      <c r="G212" s="12" t="str">
        <f>IF($U212="","",Municipal!$G$6)</f>
        <v/>
      </c>
      <c r="H212" s="12" t="str">
        <f>IF($U212="","",VLOOKUP(Upload!G212,'Other Codes'!$G$2:$H$10,2,FALSE))</f>
        <v/>
      </c>
      <c r="I212" s="12" t="str">
        <f>IF($U212="","",Municipal!$M$7)</f>
        <v/>
      </c>
      <c r="J212" s="12" t="str">
        <f>IF($U212="","",VLOOKUP(Upload!I212,'Other Codes'!$J$2:$K$8,2,FALSE))</f>
        <v/>
      </c>
      <c r="K212" s="12" t="str">
        <f>IF($U212="","",'Municipal Cash'!$A16)</f>
        <v/>
      </c>
      <c r="L212" s="12" t="str">
        <f>IF($U212="","",VLOOKUP(K212,'Account Codes'!$E:$F,2,FALSE))</f>
        <v/>
      </c>
      <c r="M212" s="12" t="str">
        <f>IF($U212="","",'Municipal Cash'!B16)</f>
        <v/>
      </c>
      <c r="N212" s="12" t="str">
        <f>IF($U212="","",VLOOKUP(CONCATENATE(Upload!$K212,Upload!M212),'Account Codes'!$B:$I,8,FALSE))</f>
        <v/>
      </c>
      <c r="O212" s="12" t="str">
        <f>IF($U212="","",'Municipal Cash'!C16)</f>
        <v/>
      </c>
      <c r="P212" s="12" t="str">
        <f>IF($U212="","",VLOOKUP(CONCATENATE(Upload!$K212,Upload!O212),'Account Codes'!$C:$L,10,FALSE))</f>
        <v/>
      </c>
      <c r="Q212" s="12" t="str">
        <f>IF($U212="","",'Municipal Cash'!D16)</f>
        <v/>
      </c>
      <c r="R212" s="12" t="str">
        <f>IF($U212="","",VLOOKUP(CONCATENATE(Upload!$K212,Upload!Q212),'Account Codes'!$D:$O,12,FALSE))</f>
        <v/>
      </c>
      <c r="S212" s="12" t="str">
        <f>IF($U212="","",'Municipal Cash'!E16)</f>
        <v/>
      </c>
      <c r="T212" s="12" t="str">
        <f>IF($U212="","",VLOOKUP(CONCATENATE(Upload!$K212,Upload!S212),'Account Codes'!$A:$S,18,FALSE))</f>
        <v/>
      </c>
      <c r="U212" s="12" t="str">
        <f>IF('Municipal Cash'!A16="","",'Municipal Cash'!G16)</f>
        <v/>
      </c>
      <c r="V212" s="12" t="str">
        <f>IF($U212="","",VLOOKUP(CONCATENATE(Upload!$K212,S212),'Account Codes'!$A:$S,19,FALSE))</f>
        <v/>
      </c>
      <c r="W212" s="12" t="str">
        <f>IF($U212="","",VLOOKUP(CONCATENATE(Upload!$K212,S212),'Account Codes'!$A:$T,20,FALSE))</f>
        <v/>
      </c>
    </row>
    <row r="213" spans="1:23" x14ac:dyDescent="0.25">
      <c r="A213" s="13">
        <f>IF($U213="","",School!$D$1)</f>
        <v>10</v>
      </c>
      <c r="B213" s="13" t="str">
        <f>IF($U213="","",School!$G$1)</f>
        <v>Barrington school district</v>
      </c>
      <c r="C213" s="13">
        <f>IF($U213="","",School!$D$3)</f>
        <v>2</v>
      </c>
      <c r="D213" s="13" t="str">
        <f>IF($U213="","",School!$G$3)</f>
        <v>Budget to Actual 1</v>
      </c>
      <c r="E213" s="13">
        <f>IF($U213="","",School!$G$2)</f>
        <v>2023</v>
      </c>
      <c r="F213" s="13" t="str">
        <f>IF($U213="","","Fiscal Year of Report")</f>
        <v>Fiscal Year of Report</v>
      </c>
      <c r="G213" s="13">
        <f>IF($U213="","",School!$G$6)</f>
        <v>8</v>
      </c>
      <c r="H213" s="13" t="str">
        <f>IF($U213="","",VLOOKUP(Upload!G213,'Other Codes'!$G$2:$H$10,2,FALSE))</f>
        <v>Projected</v>
      </c>
      <c r="I213" s="13">
        <f>IF($U213="","",School!$M$7)</f>
        <v>6</v>
      </c>
      <c r="J213" s="13" t="str">
        <f>IF($U213="","",VLOOKUP(Upload!I213,'Other Codes'!$J$2:$K$8,2,FALSE))</f>
        <v>Total MTPA</v>
      </c>
      <c r="K213" s="13">
        <f>IF($U213="","",'School Cash'!A2)</f>
        <v>9</v>
      </c>
      <c r="L213" s="13" t="str">
        <f>IF($U213="","",VLOOKUP(K213,'Account Codes'!$E:$F,2,FALSE))</f>
        <v>Cash</v>
      </c>
      <c r="M213" s="13">
        <f>IF($U213="","",'School Cash'!B2)</f>
        <v>90</v>
      </c>
      <c r="N213" s="13" t="str">
        <f>IF($U213="","",VLOOKUP(CONCATENATE(Upload!$K213,Upload!M213),'Account Codes'!$B:$I,8,FALSE))</f>
        <v>COVID Cash</v>
      </c>
      <c r="O213" s="13">
        <f>IF($U213="","",'School Cash'!C2)</f>
        <v>90</v>
      </c>
      <c r="P213" s="13" t="str">
        <f>IF($U213="","",VLOOKUP(CONCATENATE(Upload!$K213,Upload!O213),'Account Codes'!$C:$L,10,FALSE))</f>
        <v>COVID Cash</v>
      </c>
      <c r="Q213" s="13">
        <f>IF($U213="","",'School Cash'!D2)</f>
        <v>90</v>
      </c>
      <c r="R213" s="13" t="str">
        <f>IF($U213="","",VLOOKUP(CONCATENATE(Upload!$K213,Upload!Q213),'Account Codes'!$D:$O,12,FALSE))</f>
        <v>COVID Cash</v>
      </c>
      <c r="S213" s="13">
        <f>IF($U213="","",'School Cash'!E2)</f>
        <v>901</v>
      </c>
      <c r="T213" s="13" t="str">
        <f>IF($U213="","",VLOOKUP(CONCATENATE(Upload!$K213,Upload!S213),'Account Codes'!$A:$S,18,FALSE))</f>
        <v>Does your municipality handle your cash (yes / no) ?</v>
      </c>
      <c r="U213" s="13">
        <f>IF('School Cash'!A2="","",'School Cash'!G2)</f>
        <v>0</v>
      </c>
      <c r="V213" s="13" t="str">
        <f>IF($U213="","",VLOOKUP(CONCATENATE(Upload!$K213,S213),'Account Codes'!$A:$S,19,FALSE))</f>
        <v>yes or no</v>
      </c>
      <c r="W213" s="13" t="str">
        <f>IF($U213="","",VLOOKUP(CONCATENATE(Upload!$K213,S213),'Account Codes'!$A:$T,20,FALSE))</f>
        <v>N/A, no school UCOA code listed</v>
      </c>
    </row>
    <row r="214" spans="1:23" x14ac:dyDescent="0.25">
      <c r="A214" s="13">
        <f>IF($U214="","",School!$D$1)</f>
        <v>10</v>
      </c>
      <c r="B214" s="13" t="str">
        <f>IF($U214="","",School!$G$1)</f>
        <v>Barrington school district</v>
      </c>
      <c r="C214" s="13">
        <f>IF($U214="","",School!$D$3)</f>
        <v>2</v>
      </c>
      <c r="D214" s="13" t="str">
        <f>IF($U214="","",School!$G$3)</f>
        <v>Budget to Actual 1</v>
      </c>
      <c r="E214" s="13">
        <f>IF($U214="","",School!$G$2)</f>
        <v>2023</v>
      </c>
      <c r="F214" s="13" t="str">
        <f t="shared" ref="F214:F226" si="15">IF($U214="","","Fiscal Year of Report")</f>
        <v>Fiscal Year of Report</v>
      </c>
      <c r="G214" s="13">
        <f>IF($U214="","",School!$G$6)</f>
        <v>8</v>
      </c>
      <c r="H214" s="13" t="str">
        <f>IF($U214="","",VLOOKUP(Upload!G214,'Other Codes'!$G$2:$H$10,2,FALSE))</f>
        <v>Projected</v>
      </c>
      <c r="I214" s="13">
        <f>IF($U214="","",School!$M$7)</f>
        <v>6</v>
      </c>
      <c r="J214" s="13" t="str">
        <f>IF($U214="","",VLOOKUP(Upload!I214,'Other Codes'!$J$2:$K$8,2,FALSE))</f>
        <v>Total MTPA</v>
      </c>
      <c r="K214" s="13">
        <f>IF($U214="","",'School Cash'!A3)</f>
        <v>9</v>
      </c>
      <c r="L214" s="13" t="str">
        <f>IF($U214="","",VLOOKUP(K214,'Account Codes'!$E:$F,2,FALSE))</f>
        <v>Cash</v>
      </c>
      <c r="M214" s="13">
        <f>IF($U214="","",'School Cash'!B3)</f>
        <v>90</v>
      </c>
      <c r="N214" s="13" t="str">
        <f>IF($U214="","",VLOOKUP(CONCATENATE(Upload!$K214,Upload!M214),'Account Codes'!$B:$I,8,FALSE))</f>
        <v>COVID Cash</v>
      </c>
      <c r="O214" s="13">
        <f>IF($U214="","",'School Cash'!C3)</f>
        <v>90</v>
      </c>
      <c r="P214" s="13" t="str">
        <f>IF($U214="","",VLOOKUP(CONCATENATE(Upload!$K214,Upload!O214),'Account Codes'!$C:$L,10,FALSE))</f>
        <v>COVID Cash</v>
      </c>
      <c r="Q214" s="13">
        <f>IF($U214="","",'School Cash'!D3)</f>
        <v>90</v>
      </c>
      <c r="R214" s="13" t="str">
        <f>IF($U214="","",VLOOKUP(CONCATENATE(Upload!$K214,Upload!Q214),'Account Codes'!$D:$O,12,FALSE))</f>
        <v>COVID Cash</v>
      </c>
      <c r="S214" s="13">
        <f>IF($U214="","",'School Cash'!E3)</f>
        <v>902</v>
      </c>
      <c r="T214" s="13" t="str">
        <f>IF($U214="","",VLOOKUP(CONCATENATE(Upload!$K214,Upload!S214),'Account Codes'!$A:$S,18,FALSE))</f>
        <v>Total cash on hand that can be used for operations</v>
      </c>
      <c r="U214" s="13">
        <f>IF('School Cash'!A3="","",'School Cash'!G3)</f>
        <v>0</v>
      </c>
      <c r="V214" s="13" t="str">
        <f>IF($U214="","",VLOOKUP(CONCATENATE(Upload!$K214,S214),'Account Codes'!$A:$S,19,FALSE))</f>
        <v>amount of cash for operations</v>
      </c>
      <c r="W214" s="13" t="str">
        <f>IF($U214="","",VLOOKUP(CONCATENATE(Upload!$K214,S214),'Account Codes'!$A:$T,20,FALSE))</f>
        <v>N/A, no school UCOA code listed</v>
      </c>
    </row>
    <row r="215" spans="1:23" x14ac:dyDescent="0.25">
      <c r="A215" s="13">
        <f>IF($U215="","",School!$D$1)</f>
        <v>10</v>
      </c>
      <c r="B215" s="13" t="str">
        <f>IF($U215="","",School!$G$1)</f>
        <v>Barrington school district</v>
      </c>
      <c r="C215" s="13">
        <f>IF($U215="","",School!$D$3)</f>
        <v>2</v>
      </c>
      <c r="D215" s="13" t="str">
        <f>IF($U215="","",School!$G$3)</f>
        <v>Budget to Actual 1</v>
      </c>
      <c r="E215" s="13">
        <f>IF($U215="","",School!$G$2)</f>
        <v>2023</v>
      </c>
      <c r="F215" s="13" t="str">
        <f t="shared" si="15"/>
        <v>Fiscal Year of Report</v>
      </c>
      <c r="G215" s="13">
        <f>IF($U215="","",School!$G$6)</f>
        <v>8</v>
      </c>
      <c r="H215" s="13" t="str">
        <f>IF($U215="","",VLOOKUP(Upload!G215,'Other Codes'!$G$2:$H$10,2,FALSE))</f>
        <v>Projected</v>
      </c>
      <c r="I215" s="13">
        <f>IF($U215="","",School!$M$7)</f>
        <v>6</v>
      </c>
      <c r="J215" s="13" t="str">
        <f>IF($U215="","",VLOOKUP(Upload!I215,'Other Codes'!$J$2:$K$8,2,FALSE))</f>
        <v>Total MTPA</v>
      </c>
      <c r="K215" s="13">
        <f>IF($U215="","",'School Cash'!A4)</f>
        <v>9</v>
      </c>
      <c r="L215" s="13" t="str">
        <f>IF($U215="","",VLOOKUP(K215,'Account Codes'!$E:$F,2,FALSE))</f>
        <v>Cash</v>
      </c>
      <c r="M215" s="13">
        <f>IF($U215="","",'School Cash'!B4)</f>
        <v>90</v>
      </c>
      <c r="N215" s="13" t="str">
        <f>IF($U215="","",VLOOKUP(CONCATENATE(Upload!$K215,Upload!M215),'Account Codes'!$B:$I,8,FALSE))</f>
        <v>COVID Cash</v>
      </c>
      <c r="O215" s="13">
        <f>IF($U215="","",'School Cash'!C4)</f>
        <v>90</v>
      </c>
      <c r="P215" s="13" t="str">
        <f>IF($U215="","",VLOOKUP(CONCATENATE(Upload!$K215,Upload!O215),'Account Codes'!$C:$L,10,FALSE))</f>
        <v>COVID Cash</v>
      </c>
      <c r="Q215" s="13">
        <f>IF($U215="","",'School Cash'!D4)</f>
        <v>90</v>
      </c>
      <c r="R215" s="13" t="str">
        <f>IF($U215="","",VLOOKUP(CONCATENATE(Upload!$K215,Upload!Q215),'Account Codes'!$D:$O,12,FALSE))</f>
        <v>COVID Cash</v>
      </c>
      <c r="S215" s="13">
        <f>IF($U215="","",'School Cash'!E4)</f>
        <v>903</v>
      </c>
      <c r="T215" s="13" t="str">
        <f>IF($U215="","",VLOOKUP(CONCATENATE(Upload!$K215,Upload!S215),'Account Codes'!$A:$S,18,FALSE))</f>
        <v>What is the current average age of vendor payments past due</v>
      </c>
      <c r="U215" s="13">
        <f>IF('School Cash'!A4="","",'School Cash'!G4)</f>
        <v>0</v>
      </c>
      <c r="V215" s="13" t="str">
        <f>IF($U215="","",VLOOKUP(CONCATENATE(Upload!$K215,S215),'Account Codes'!$A:$S,19,FALSE))</f>
        <v>aged payables</v>
      </c>
      <c r="W215" s="13" t="str">
        <f>IF($U215="","",VLOOKUP(CONCATENATE(Upload!$K215,S215),'Account Codes'!$A:$T,20,FALSE))</f>
        <v>N/A, no school UCOA code listed</v>
      </c>
    </row>
    <row r="216" spans="1:23" x14ac:dyDescent="0.25">
      <c r="A216" s="13">
        <f>IF($U216="","",School!$D$1)</f>
        <v>10</v>
      </c>
      <c r="B216" s="13" t="str">
        <f>IF($U216="","",School!$G$1)</f>
        <v>Barrington school district</v>
      </c>
      <c r="C216" s="13">
        <f>IF($U216="","",School!$D$3)</f>
        <v>2</v>
      </c>
      <c r="D216" s="13" t="str">
        <f>IF($U216="","",School!$G$3)</f>
        <v>Budget to Actual 1</v>
      </c>
      <c r="E216" s="13">
        <f>IF($U216="","",School!$G$2)</f>
        <v>2023</v>
      </c>
      <c r="F216" s="13" t="str">
        <f t="shared" si="15"/>
        <v>Fiscal Year of Report</v>
      </c>
      <c r="G216" s="13">
        <f>IF($U216="","",School!$G$6)</f>
        <v>8</v>
      </c>
      <c r="H216" s="13" t="str">
        <f>IF($U216="","",VLOOKUP(Upload!G216,'Other Codes'!$G$2:$H$10,2,FALSE))</f>
        <v>Projected</v>
      </c>
      <c r="I216" s="13">
        <f>IF($U216="","",School!$M$7)</f>
        <v>6</v>
      </c>
      <c r="J216" s="13" t="str">
        <f>IF($U216="","",VLOOKUP(Upload!I216,'Other Codes'!$J$2:$K$8,2,FALSE))</f>
        <v>Total MTPA</v>
      </c>
      <c r="K216" s="13">
        <f>IF($U216="","",'School Cash'!A5)</f>
        <v>9</v>
      </c>
      <c r="L216" s="13" t="str">
        <f>IF($U216="","",VLOOKUP(K216,'Account Codes'!$E:$F,2,FALSE))</f>
        <v>Cash</v>
      </c>
      <c r="M216" s="13">
        <f>IF($U216="","",'School Cash'!B5)</f>
        <v>90</v>
      </c>
      <c r="N216" s="13" t="str">
        <f>IF($U216="","",VLOOKUP(CONCATENATE(Upload!$K216,Upload!M216),'Account Codes'!$B:$I,8,FALSE))</f>
        <v>COVID Cash</v>
      </c>
      <c r="O216" s="13">
        <f>IF($U216="","",'School Cash'!C5)</f>
        <v>90</v>
      </c>
      <c r="P216" s="13" t="str">
        <f>IF($U216="","",VLOOKUP(CONCATENATE(Upload!$K216,Upload!O216),'Account Codes'!$C:$L,10,FALSE))</f>
        <v>COVID Cash</v>
      </c>
      <c r="Q216" s="13">
        <f>IF($U216="","",'School Cash'!D5)</f>
        <v>90</v>
      </c>
      <c r="R216" s="13" t="str">
        <f>IF($U216="","",VLOOKUP(CONCATENATE(Upload!$K216,Upload!Q216),'Account Codes'!$D:$O,12,FALSE))</f>
        <v>COVID Cash</v>
      </c>
      <c r="S216" s="13">
        <f>IF($U216="","",'School Cash'!E5)</f>
        <v>904</v>
      </c>
      <c r="T216" s="13" t="str">
        <f>IF($U216="","",VLOOKUP(CONCATENATE(Upload!$K216,Upload!S216),'Account Codes'!$A:$S,18,FALSE))</f>
        <v>Total amount outstanding to vendors</v>
      </c>
      <c r="U216" s="13">
        <f>IF('School Cash'!A5="","",'School Cash'!G5)</f>
        <v>0</v>
      </c>
      <c r="V216" s="13" t="str">
        <f>IF($U216="","",VLOOKUP(CONCATENATE(Upload!$K216,S216),'Account Codes'!$A:$S,19,FALSE))</f>
        <v>amount outstanding</v>
      </c>
      <c r="W216" s="13" t="str">
        <f>IF($U216="","",VLOOKUP(CONCATENATE(Upload!$K216,S216),'Account Codes'!$A:$T,20,FALSE))</f>
        <v>N/A, no school UCOA code listed</v>
      </c>
    </row>
    <row r="217" spans="1:23" x14ac:dyDescent="0.25">
      <c r="A217" s="13">
        <f>IF($U217="","",School!$D$1)</f>
        <v>10</v>
      </c>
      <c r="B217" s="13" t="str">
        <f>IF($U217="","",School!$G$1)</f>
        <v>Barrington school district</v>
      </c>
      <c r="C217" s="13">
        <f>IF($U217="","",School!$D$3)</f>
        <v>2</v>
      </c>
      <c r="D217" s="13" t="str">
        <f>IF($U217="","",School!$G$3)</f>
        <v>Budget to Actual 1</v>
      </c>
      <c r="E217" s="13">
        <f>IF($U217="","",School!$G$2)</f>
        <v>2023</v>
      </c>
      <c r="F217" s="13" t="str">
        <f t="shared" si="15"/>
        <v>Fiscal Year of Report</v>
      </c>
      <c r="G217" s="13">
        <f>IF($U217="","",School!$G$6)</f>
        <v>8</v>
      </c>
      <c r="H217" s="13" t="str">
        <f>IF($U217="","",VLOOKUP(Upload!G217,'Other Codes'!$G$2:$H$10,2,FALSE))</f>
        <v>Projected</v>
      </c>
      <c r="I217" s="13">
        <f>IF($U217="","",School!$M$7)</f>
        <v>6</v>
      </c>
      <c r="J217" s="13" t="str">
        <f>IF($U217="","",VLOOKUP(Upload!I217,'Other Codes'!$J$2:$K$8,2,FALSE))</f>
        <v>Total MTPA</v>
      </c>
      <c r="K217" s="13">
        <f>IF($U217="","",'School Cash'!A6)</f>
        <v>9</v>
      </c>
      <c r="L217" s="13" t="str">
        <f>IF($U217="","",VLOOKUP(K217,'Account Codes'!$E:$F,2,FALSE))</f>
        <v>Cash</v>
      </c>
      <c r="M217" s="13">
        <f>IF($U217="","",'School Cash'!B6)</f>
        <v>90</v>
      </c>
      <c r="N217" s="13" t="str">
        <f>IF($U217="","",VLOOKUP(CONCATENATE(Upload!$K217,Upload!M217),'Account Codes'!$B:$I,8,FALSE))</f>
        <v>COVID Cash</v>
      </c>
      <c r="O217" s="13">
        <f>IF($U217="","",'School Cash'!C6)</f>
        <v>90</v>
      </c>
      <c r="P217" s="13" t="str">
        <f>IF($U217="","",VLOOKUP(CONCATENATE(Upload!$K217,Upload!O217),'Account Codes'!$C:$L,10,FALSE))</f>
        <v>COVID Cash</v>
      </c>
      <c r="Q217" s="13">
        <f>IF($U217="","",'School Cash'!D6)</f>
        <v>90</v>
      </c>
      <c r="R217" s="13" t="str">
        <f>IF($U217="","",VLOOKUP(CONCATENATE(Upload!$K217,Upload!Q217),'Account Codes'!$D:$O,12,FALSE))</f>
        <v>COVID Cash</v>
      </c>
      <c r="S217" s="13">
        <f>IF($U217="","",'School Cash'!E6)</f>
        <v>905</v>
      </c>
      <c r="T217" s="13" t="str">
        <f>IF($U217="","",VLOOKUP(CONCATENATE(Upload!$K217,Upload!S217),'Account Codes'!$A:$S,18,FALSE))</f>
        <v>Do you expect to have budget for FY21 approved and property tax bills out at a similar time as last year? (yes / no)</v>
      </c>
      <c r="U217" s="13">
        <f>IF('School Cash'!A6="","",'School Cash'!G6)</f>
        <v>0</v>
      </c>
      <c r="V217" s="13" t="str">
        <f>IF($U217="","",VLOOKUP(CONCATENATE(Upload!$K217,S217),'Account Codes'!$A:$S,19,FALSE))</f>
        <v>yes or no</v>
      </c>
      <c r="W217" s="13" t="str">
        <f>IF($U217="","",VLOOKUP(CONCATENATE(Upload!$K217,S217),'Account Codes'!$A:$T,20,FALSE))</f>
        <v>N/A, no school UCOA code listed</v>
      </c>
    </row>
    <row r="218" spans="1:23" x14ac:dyDescent="0.25">
      <c r="A218" s="13">
        <f>IF($U218="","",School!$D$1)</f>
        <v>10</v>
      </c>
      <c r="B218" s="13" t="str">
        <f>IF($U218="","",School!$G$1)</f>
        <v>Barrington school district</v>
      </c>
      <c r="C218" s="13">
        <f>IF($U218="","",School!$D$3)</f>
        <v>2</v>
      </c>
      <c r="D218" s="13" t="str">
        <f>IF($U218="","",School!$G$3)</f>
        <v>Budget to Actual 1</v>
      </c>
      <c r="E218" s="13">
        <f>IF($U218="","",School!$G$2)</f>
        <v>2023</v>
      </c>
      <c r="F218" s="13" t="str">
        <f t="shared" si="15"/>
        <v>Fiscal Year of Report</v>
      </c>
      <c r="G218" s="13">
        <f>IF($U218="","",School!$G$6)</f>
        <v>8</v>
      </c>
      <c r="H218" s="13" t="str">
        <f>IF($U218="","",VLOOKUP(Upload!G218,'Other Codes'!$G$2:$H$10,2,FALSE))</f>
        <v>Projected</v>
      </c>
      <c r="I218" s="13">
        <f>IF($U218="","",School!$M$7)</f>
        <v>6</v>
      </c>
      <c r="J218" s="13" t="str">
        <f>IF($U218="","",VLOOKUP(Upload!I218,'Other Codes'!$J$2:$K$8,2,FALSE))</f>
        <v>Total MTPA</v>
      </c>
      <c r="K218" s="13">
        <f>IF($U218="","",'School Cash'!A7)</f>
        <v>9</v>
      </c>
      <c r="L218" s="13" t="str">
        <f>IF($U218="","",VLOOKUP(K218,'Account Codes'!$E:$F,2,FALSE))</f>
        <v>Cash</v>
      </c>
      <c r="M218" s="13">
        <f>IF($U218="","",'School Cash'!B7)</f>
        <v>90</v>
      </c>
      <c r="N218" s="13" t="str">
        <f>IF($U218="","",VLOOKUP(CONCATENATE(Upload!$K218,Upload!M218),'Account Codes'!$B:$I,8,FALSE))</f>
        <v>COVID Cash</v>
      </c>
      <c r="O218" s="13">
        <f>IF($U218="","",'School Cash'!C7)</f>
        <v>90</v>
      </c>
      <c r="P218" s="13" t="str">
        <f>IF($U218="","",VLOOKUP(CONCATENATE(Upload!$K218,Upload!O218),'Account Codes'!$C:$L,10,FALSE))</f>
        <v>COVID Cash</v>
      </c>
      <c r="Q218" s="13">
        <f>IF($U218="","",'School Cash'!D7)</f>
        <v>90</v>
      </c>
      <c r="R218" s="13" t="str">
        <f>IF($U218="","",VLOOKUP(CONCATENATE(Upload!$K218,Upload!Q218),'Account Codes'!$D:$O,12,FALSE))</f>
        <v>COVID Cash</v>
      </c>
      <c r="S218" s="13">
        <f>IF($U218="","",'School Cash'!E7)</f>
        <v>906</v>
      </c>
      <c r="T218" s="13" t="str">
        <f>IF($U218="","",VLOOKUP(CONCATENATE(Upload!$K218,Upload!S218),'Account Codes'!$A:$S,18,FALSE))</f>
        <v xml:space="preserve">     -Expected date of cash shortfall, or expected week beginning date</v>
      </c>
      <c r="U218" s="13">
        <f>IF('School Cash'!A7="","",'School Cash'!G7)</f>
        <v>0</v>
      </c>
      <c r="V218" s="13" t="str">
        <f>IF($U218="","",VLOOKUP(CONCATENATE(Upload!$K218,S218),'Account Codes'!$A:$S,19,FALSE))</f>
        <v>date</v>
      </c>
      <c r="W218" s="13" t="str">
        <f>IF($U218="","",VLOOKUP(CONCATENATE(Upload!$K218,S218),'Account Codes'!$A:$T,20,FALSE))</f>
        <v>N/A, no school UCOA code listed</v>
      </c>
    </row>
    <row r="219" spans="1:23" x14ac:dyDescent="0.25">
      <c r="A219" s="13">
        <f>IF($U219="","",School!$D$1)</f>
        <v>10</v>
      </c>
      <c r="B219" s="13" t="str">
        <f>IF($U219="","",School!$G$1)</f>
        <v>Barrington school district</v>
      </c>
      <c r="C219" s="13">
        <f>IF($U219="","",School!$D$3)</f>
        <v>2</v>
      </c>
      <c r="D219" s="13" t="str">
        <f>IF($U219="","",School!$G$3)</f>
        <v>Budget to Actual 1</v>
      </c>
      <c r="E219" s="13">
        <f>IF($U219="","",School!$G$2)</f>
        <v>2023</v>
      </c>
      <c r="F219" s="13" t="str">
        <f t="shared" si="15"/>
        <v>Fiscal Year of Report</v>
      </c>
      <c r="G219" s="13">
        <f>IF($U219="","",School!$G$6)</f>
        <v>8</v>
      </c>
      <c r="H219" s="13" t="str">
        <f>IF($U219="","",VLOOKUP(Upload!G219,'Other Codes'!$G$2:$H$10,2,FALSE))</f>
        <v>Projected</v>
      </c>
      <c r="I219" s="13">
        <f>IF($U219="","",School!$M$7)</f>
        <v>6</v>
      </c>
      <c r="J219" s="13" t="str">
        <f>IF($U219="","",VLOOKUP(Upload!I219,'Other Codes'!$J$2:$K$8,2,FALSE))</f>
        <v>Total MTPA</v>
      </c>
      <c r="K219" s="13">
        <f>IF($U219="","",'School Cash'!A8)</f>
        <v>9</v>
      </c>
      <c r="L219" s="13" t="str">
        <f>IF($U219="","",VLOOKUP(K219,'Account Codes'!$E:$F,2,FALSE))</f>
        <v>Cash</v>
      </c>
      <c r="M219" s="13">
        <f>IF($U219="","",'School Cash'!B8)</f>
        <v>90</v>
      </c>
      <c r="N219" s="13" t="str">
        <f>IF($U219="","",VLOOKUP(CONCATENATE(Upload!$K219,Upload!M219),'Account Codes'!$B:$I,8,FALSE))</f>
        <v>COVID Cash</v>
      </c>
      <c r="O219" s="13">
        <f>IF($U219="","",'School Cash'!C8)</f>
        <v>90</v>
      </c>
      <c r="P219" s="13" t="str">
        <f>IF($U219="","",VLOOKUP(CONCATENATE(Upload!$K219,Upload!O219),'Account Codes'!$C:$L,10,FALSE))</f>
        <v>COVID Cash</v>
      </c>
      <c r="Q219" s="13">
        <f>IF($U219="","",'School Cash'!D8)</f>
        <v>90</v>
      </c>
      <c r="R219" s="13" t="str">
        <f>IF($U219="","",VLOOKUP(CONCATENATE(Upload!$K219,Upload!Q219),'Account Codes'!$D:$O,12,FALSE))</f>
        <v>COVID Cash</v>
      </c>
      <c r="S219" s="13">
        <f>IF($U219="","",'School Cash'!E8)</f>
        <v>907</v>
      </c>
      <c r="T219" s="13" t="str">
        <f>IF($U219="","",VLOOKUP(CONCATENATE(Upload!$K219,Upload!S219),'Account Codes'!$A:$S,18,FALSE))</f>
        <v xml:space="preserve">     -Expected amount of cash shortfall</v>
      </c>
      <c r="U219" s="13">
        <f>IF('School Cash'!A8="","",'School Cash'!G8)</f>
        <v>0</v>
      </c>
      <c r="V219" s="13" t="str">
        <f>IF($U219="","",VLOOKUP(CONCATENATE(Upload!$K219,S219),'Account Codes'!$A:$S,19,FALSE))</f>
        <v>amount</v>
      </c>
      <c r="W219" s="13" t="str">
        <f>IF($U219="","",VLOOKUP(CONCATENATE(Upload!$K219,S219),'Account Codes'!$A:$T,20,FALSE))</f>
        <v>N/A, no school UCOA code listed</v>
      </c>
    </row>
    <row r="220" spans="1:23" x14ac:dyDescent="0.25">
      <c r="A220" s="13">
        <f>IF($U220="","",School!$D$1)</f>
        <v>10</v>
      </c>
      <c r="B220" s="13" t="str">
        <f>IF($U220="","",School!$G$1)</f>
        <v>Barrington school district</v>
      </c>
      <c r="C220" s="13">
        <f>IF($U220="","",School!$D$3)</f>
        <v>2</v>
      </c>
      <c r="D220" s="13" t="str">
        <f>IF($U220="","",School!$G$3)</f>
        <v>Budget to Actual 1</v>
      </c>
      <c r="E220" s="13">
        <f>IF($U220="","",School!$G$2)</f>
        <v>2023</v>
      </c>
      <c r="F220" s="13" t="str">
        <f t="shared" si="15"/>
        <v>Fiscal Year of Report</v>
      </c>
      <c r="G220" s="13">
        <f>IF($U220="","",School!$G$6)</f>
        <v>8</v>
      </c>
      <c r="H220" s="13" t="str">
        <f>IF($U220="","",VLOOKUP(Upload!G220,'Other Codes'!$G$2:$H$10,2,FALSE))</f>
        <v>Projected</v>
      </c>
      <c r="I220" s="13">
        <f>IF($U220="","",School!$M$7)</f>
        <v>6</v>
      </c>
      <c r="J220" s="13" t="str">
        <f>IF($U220="","",VLOOKUP(Upload!I220,'Other Codes'!$J$2:$K$8,2,FALSE))</f>
        <v>Total MTPA</v>
      </c>
      <c r="K220" s="13">
        <f>IF($U220="","",'School Cash'!A9)</f>
        <v>9</v>
      </c>
      <c r="L220" s="13" t="str">
        <f>IF($U220="","",VLOOKUP(K220,'Account Codes'!$E:$F,2,FALSE))</f>
        <v>Cash</v>
      </c>
      <c r="M220" s="13">
        <f>IF($U220="","",'School Cash'!B9)</f>
        <v>90</v>
      </c>
      <c r="N220" s="13" t="str">
        <f>IF($U220="","",VLOOKUP(CONCATENATE(Upload!$K220,Upload!M220),'Account Codes'!$B:$I,8,FALSE))</f>
        <v>COVID Cash</v>
      </c>
      <c r="O220" s="13">
        <f>IF($U220="","",'School Cash'!C9)</f>
        <v>90</v>
      </c>
      <c r="P220" s="13" t="str">
        <f>IF($U220="","",VLOOKUP(CONCATENATE(Upload!$K220,Upload!O220),'Account Codes'!$C:$L,10,FALSE))</f>
        <v>COVID Cash</v>
      </c>
      <c r="Q220" s="13">
        <f>IF($U220="","",'School Cash'!D9)</f>
        <v>90</v>
      </c>
      <c r="R220" s="13" t="str">
        <f>IF($U220="","",VLOOKUP(CONCATENATE(Upload!$K220,Upload!Q220),'Account Codes'!$D:$O,12,FALSE))</f>
        <v>COVID Cash</v>
      </c>
      <c r="S220" s="13">
        <f>IF($U220="","",'School Cash'!E9)</f>
        <v>908</v>
      </c>
      <c r="T220" s="13" t="str">
        <f>IF($U220="","",VLOOKUP(CONCATENATE(Upload!$K220,Upload!S220),'Account Codes'!$A:$S,18,FALSE))</f>
        <v xml:space="preserve">     -If you expect a cash shortfall, do you have access to TANS or other short term financing options (yes / no)</v>
      </c>
      <c r="U220" s="13">
        <f>IF('School Cash'!A9="","",'School Cash'!G9)</f>
        <v>0</v>
      </c>
      <c r="V220" s="13" t="str">
        <f>IF($U220="","",VLOOKUP(CONCATENATE(Upload!$K220,S220),'Account Codes'!$A:$S,19,FALSE))</f>
        <v>yes or no</v>
      </c>
      <c r="W220" s="13" t="str">
        <f>IF($U220="","",VLOOKUP(CONCATENATE(Upload!$K220,S220),'Account Codes'!$A:$T,20,FALSE))</f>
        <v>N/A, no school UCOA code listed</v>
      </c>
    </row>
    <row r="221" spans="1:23" x14ac:dyDescent="0.25">
      <c r="A221" s="13">
        <f>IF($U221="","",School!$D$1)</f>
        <v>10</v>
      </c>
      <c r="B221" s="13" t="str">
        <f>IF($U221="","",School!$G$1)</f>
        <v>Barrington school district</v>
      </c>
      <c r="C221" s="13">
        <f>IF($U221="","",School!$D$3)</f>
        <v>2</v>
      </c>
      <c r="D221" s="13" t="str">
        <f>IF($U221="","",School!$G$3)</f>
        <v>Budget to Actual 1</v>
      </c>
      <c r="E221" s="13">
        <f>IF($U221="","",School!$G$2)</f>
        <v>2023</v>
      </c>
      <c r="F221" s="13" t="str">
        <f t="shared" si="15"/>
        <v>Fiscal Year of Report</v>
      </c>
      <c r="G221" s="13">
        <f>IF($U221="","",School!$G$6)</f>
        <v>8</v>
      </c>
      <c r="H221" s="13" t="str">
        <f>IF($U221="","",VLOOKUP(Upload!G221,'Other Codes'!$G$2:$H$10,2,FALSE))</f>
        <v>Projected</v>
      </c>
      <c r="I221" s="13">
        <f>IF($U221="","",School!$M$7)</f>
        <v>6</v>
      </c>
      <c r="J221" s="13" t="str">
        <f>IF($U221="","",VLOOKUP(Upload!I221,'Other Codes'!$J$2:$K$8,2,FALSE))</f>
        <v>Total MTPA</v>
      </c>
      <c r="K221" s="13">
        <f>IF($U221="","",'School Cash'!A10)</f>
        <v>9</v>
      </c>
      <c r="L221" s="13" t="str">
        <f>IF($U221="","",VLOOKUP(K221,'Account Codes'!$E:$F,2,FALSE))</f>
        <v>Cash</v>
      </c>
      <c r="M221" s="13">
        <f>IF($U221="","",'School Cash'!B10)</f>
        <v>90</v>
      </c>
      <c r="N221" s="13" t="str">
        <f>IF($U221="","",VLOOKUP(CONCATENATE(Upload!$K221,Upload!M221),'Account Codes'!$B:$I,8,FALSE))</f>
        <v>COVID Cash</v>
      </c>
      <c r="O221" s="13">
        <f>IF($U221="","",'School Cash'!C10)</f>
        <v>90</v>
      </c>
      <c r="P221" s="13" t="str">
        <f>IF($U221="","",VLOOKUP(CONCATENATE(Upload!$K221,Upload!O221),'Account Codes'!$C:$L,10,FALSE))</f>
        <v>COVID Cash</v>
      </c>
      <c r="Q221" s="13">
        <f>IF($U221="","",'School Cash'!D10)</f>
        <v>90</v>
      </c>
      <c r="R221" s="13" t="str">
        <f>IF($U221="","",VLOOKUP(CONCATENATE(Upload!$K221,Upload!Q221),'Account Codes'!$D:$O,12,FALSE))</f>
        <v>COVID Cash</v>
      </c>
      <c r="S221" s="13">
        <f>IF($U221="","",'School Cash'!E10)</f>
        <v>909</v>
      </c>
      <c r="T221" s="13" t="str">
        <f>IF($U221="","",VLOOKUP(CONCATENATE(Upload!$K221,Upload!S221),'Account Codes'!$A:$S,18,FALSE))</f>
        <v>How much in the way of TANS or other short term financing was issued last year</v>
      </c>
      <c r="U221" s="13">
        <f>IF('School Cash'!A10="","",'School Cash'!G10)</f>
        <v>0</v>
      </c>
      <c r="V221" s="13" t="str">
        <f>IF($U221="","",VLOOKUP(CONCATENATE(Upload!$K221,S221),'Account Codes'!$A:$S,19,FALSE))</f>
        <v>amount</v>
      </c>
      <c r="W221" s="13" t="str">
        <f>IF($U221="","",VLOOKUP(CONCATENATE(Upload!$K221,S221),'Account Codes'!$A:$T,20,FALSE))</f>
        <v>N/A, no school UCOA code listed</v>
      </c>
    </row>
    <row r="222" spans="1:23" x14ac:dyDescent="0.25">
      <c r="A222" s="13" t="str">
        <f>IF($U222="","",School!$D$1)</f>
        <v/>
      </c>
      <c r="B222" s="13" t="str">
        <f>IF($U222="","",School!$G$1)</f>
        <v/>
      </c>
      <c r="C222" s="13" t="str">
        <f>IF($U222="","",School!$D$3)</f>
        <v/>
      </c>
      <c r="D222" s="13" t="str">
        <f>IF($U222="","",School!$G$3)</f>
        <v/>
      </c>
      <c r="E222" s="13" t="str">
        <f>IF($U222="","",School!$G$2)</f>
        <v/>
      </c>
      <c r="F222" s="13" t="str">
        <f t="shared" si="15"/>
        <v/>
      </c>
      <c r="G222" s="13" t="str">
        <f>IF($U222="","",School!$G$6)</f>
        <v/>
      </c>
      <c r="H222" s="13" t="str">
        <f>IF($U222="","",VLOOKUP(Upload!G222,'Other Codes'!$G$2:$H$10,2,FALSE))</f>
        <v/>
      </c>
      <c r="I222" s="13" t="str">
        <f>IF($U222="","",School!$M$7)</f>
        <v/>
      </c>
      <c r="J222" s="13" t="str">
        <f>IF($U222="","",VLOOKUP(Upload!I222,'Other Codes'!$J$2:$K$8,2,FALSE))</f>
        <v/>
      </c>
      <c r="K222" s="13" t="str">
        <f>IF($U222="","",'School Cash'!A11)</f>
        <v/>
      </c>
      <c r="L222" s="13" t="str">
        <f>IF($U222="","",VLOOKUP(K222,'Account Codes'!$E:$F,2,FALSE))</f>
        <v/>
      </c>
      <c r="M222" s="13" t="str">
        <f>IF($U222="","",'School Cash'!B11)</f>
        <v/>
      </c>
      <c r="N222" s="13" t="str">
        <f>IF($U222="","",VLOOKUP(CONCATENATE(Upload!$K222,Upload!M222),'Account Codes'!$B:$I,8,FALSE))</f>
        <v/>
      </c>
      <c r="O222" s="13" t="str">
        <f>IF($U222="","",'School Cash'!C11)</f>
        <v/>
      </c>
      <c r="P222" s="13" t="str">
        <f>IF($U222="","",VLOOKUP(CONCATENATE(Upload!$K222,Upload!O222),'Account Codes'!$C:$L,10,FALSE))</f>
        <v/>
      </c>
      <c r="Q222" s="13" t="str">
        <f>IF($U222="","",'School Cash'!D11)</f>
        <v/>
      </c>
      <c r="R222" s="13" t="str">
        <f>IF($U222="","",VLOOKUP(CONCATENATE(Upload!$K222,Upload!Q222),'Account Codes'!$D:$O,12,FALSE))</f>
        <v/>
      </c>
      <c r="S222" s="13" t="str">
        <f>IF($U222="","",'School Cash'!E11)</f>
        <v/>
      </c>
      <c r="T222" s="13" t="str">
        <f>IF($U222="","",VLOOKUP(CONCATENATE(Upload!$K222,Upload!S222),'Account Codes'!$A:$S,18,FALSE))</f>
        <v/>
      </c>
      <c r="U222" s="13" t="str">
        <f>IF('School Cash'!A11="","",'School Cash'!G11)</f>
        <v/>
      </c>
      <c r="V222" s="13" t="str">
        <f>IF($U222="","",VLOOKUP(CONCATENATE(Upload!$K222,S222),'Account Codes'!$A:$S,19,FALSE))</f>
        <v/>
      </c>
      <c r="W222" s="13" t="str">
        <f>IF($U222="","",VLOOKUP(CONCATENATE(Upload!$K222,S222),'Account Codes'!$A:$T,20,FALSE))</f>
        <v/>
      </c>
    </row>
    <row r="223" spans="1:23" x14ac:dyDescent="0.25">
      <c r="A223" s="13">
        <f>IF($U223="","",School!$D$1)</f>
        <v>10</v>
      </c>
      <c r="B223" s="13" t="str">
        <f>IF($U223="","",School!$G$1)</f>
        <v>Barrington school district</v>
      </c>
      <c r="C223" s="13">
        <f>IF($U223="","",School!$D$3)</f>
        <v>2</v>
      </c>
      <c r="D223" s="13" t="str">
        <f>IF($U223="","",School!$G$3)</f>
        <v>Budget to Actual 1</v>
      </c>
      <c r="E223" s="13">
        <f>IF($U223="","",School!$G$2)</f>
        <v>2023</v>
      </c>
      <c r="F223" s="13" t="str">
        <f t="shared" si="15"/>
        <v>Fiscal Year of Report</v>
      </c>
      <c r="G223" s="13">
        <f>IF($U223="","",School!$G$6)</f>
        <v>8</v>
      </c>
      <c r="H223" s="13" t="str">
        <f>IF($U223="","",VLOOKUP(Upload!G223,'Other Codes'!$G$2:$H$10,2,FALSE))</f>
        <v>Projected</v>
      </c>
      <c r="I223" s="13">
        <f>IF($U223="","",School!$M$7)</f>
        <v>6</v>
      </c>
      <c r="J223" s="13" t="str">
        <f>IF($U223="","",VLOOKUP(Upload!I223,'Other Codes'!$J$2:$K$8,2,FALSE))</f>
        <v>Total MTPA</v>
      </c>
      <c r="K223" s="13">
        <f>IF($U223="","",'School Cash'!A12)</f>
        <v>9</v>
      </c>
      <c r="L223" s="13" t="str">
        <f>IF($U223="","",VLOOKUP(K223,'Account Codes'!$E:$F,2,FALSE))</f>
        <v>Cash</v>
      </c>
      <c r="M223" s="13">
        <f>IF($U223="","",'School Cash'!B12)</f>
        <v>90</v>
      </c>
      <c r="N223" s="13" t="str">
        <f>IF($U223="","",VLOOKUP(CONCATENATE(Upload!$K223,Upload!M223),'Account Codes'!$B:$I,8,FALSE))</f>
        <v>COVID Cash</v>
      </c>
      <c r="O223" s="13">
        <f>IF($U223="","",'School Cash'!C12)</f>
        <v>90</v>
      </c>
      <c r="P223" s="13" t="str">
        <f>IF($U223="","",VLOOKUP(CONCATENATE(Upload!$K223,Upload!O223),'Account Codes'!$C:$L,10,FALSE))</f>
        <v>COVID Cash</v>
      </c>
      <c r="Q223" s="13">
        <f>IF($U223="","",'School Cash'!D12)</f>
        <v>90</v>
      </c>
      <c r="R223" s="13" t="str">
        <f>IF($U223="","",VLOOKUP(CONCATENATE(Upload!$K223,Upload!Q223),'Account Codes'!$D:$O,12,FALSE))</f>
        <v>COVID Cash</v>
      </c>
      <c r="S223" s="13">
        <f>IF($U223="","",'School Cash'!E12)</f>
        <v>910</v>
      </c>
      <c r="T223" s="13" t="str">
        <f>IF($U223="","",VLOOKUP(CONCATENATE(Upload!$K223,Upload!S223),'Account Codes'!$A:$S,18,FALSE))</f>
        <v>Please explain reason for expected shortfall</v>
      </c>
      <c r="U223" s="13">
        <f>IF('School Cash'!A12="","",'School Cash'!G12)</f>
        <v>0</v>
      </c>
      <c r="V223" s="13" t="str">
        <f>IF($U223="","",VLOOKUP(CONCATENATE(Upload!$K223,S223),'Account Codes'!$A:$S,19,FALSE))</f>
        <v>explanation</v>
      </c>
      <c r="W223" s="13" t="str">
        <f>IF($U223="","",VLOOKUP(CONCATENATE(Upload!$K223,S223),'Account Codes'!$A:$T,20,FALSE))</f>
        <v>N/A, no school UCOA code listed</v>
      </c>
    </row>
    <row r="224" spans="1:23" x14ac:dyDescent="0.25">
      <c r="A224" s="13" t="str">
        <f>IF($U224="","",School!$D$1)</f>
        <v/>
      </c>
      <c r="B224" s="13" t="str">
        <f>IF($U224="","",School!$G$1)</f>
        <v/>
      </c>
      <c r="C224" s="13" t="str">
        <f>IF($U224="","",School!$D$3)</f>
        <v/>
      </c>
      <c r="D224" s="13" t="str">
        <f>IF($U224="","",School!$G$3)</f>
        <v/>
      </c>
      <c r="E224" s="13" t="str">
        <f>IF($U224="","",School!$G$2)</f>
        <v/>
      </c>
      <c r="F224" s="13" t="str">
        <f t="shared" si="15"/>
        <v/>
      </c>
      <c r="G224" s="13" t="str">
        <f>IF($U224="","",School!$G$6)</f>
        <v/>
      </c>
      <c r="H224" s="13" t="str">
        <f>IF($U224="","",VLOOKUP(Upload!G224,'Other Codes'!$G$2:$H$10,2,FALSE))</f>
        <v/>
      </c>
      <c r="I224" s="13" t="str">
        <f>IF($U224="","",School!$M$7)</f>
        <v/>
      </c>
      <c r="J224" s="13" t="str">
        <f>IF($U224="","",VLOOKUP(Upload!I224,'Other Codes'!$J$2:$K$8,2,FALSE))</f>
        <v/>
      </c>
      <c r="K224" s="13" t="str">
        <f>IF($U224="","",'School Cash'!A13)</f>
        <v/>
      </c>
      <c r="L224" s="13" t="str">
        <f>IF($U224="","",VLOOKUP(K224,'Account Codes'!$E:$F,2,FALSE))</f>
        <v/>
      </c>
      <c r="M224" s="13" t="str">
        <f>IF($U224="","",'School Cash'!B13)</f>
        <v/>
      </c>
      <c r="N224" s="13" t="str">
        <f>IF($U224="","",VLOOKUP(CONCATENATE(Upload!$K224,Upload!M224),'Account Codes'!$B:$I,8,FALSE))</f>
        <v/>
      </c>
      <c r="O224" s="13" t="str">
        <f>IF($U224="","",'School Cash'!C13)</f>
        <v/>
      </c>
      <c r="P224" s="13" t="str">
        <f>IF($U224="","",VLOOKUP(CONCATENATE(Upload!$K224,Upload!O224),'Account Codes'!$C:$L,10,FALSE))</f>
        <v/>
      </c>
      <c r="Q224" s="13" t="str">
        <f>IF($U224="","",'School Cash'!D13)</f>
        <v/>
      </c>
      <c r="R224" s="13" t="str">
        <f>IF($U224="","",VLOOKUP(CONCATENATE(Upload!$K224,Upload!Q224),'Account Codes'!$D:$O,12,FALSE))</f>
        <v/>
      </c>
      <c r="S224" s="13" t="str">
        <f>IF($U224="","",'School Cash'!E13)</f>
        <v/>
      </c>
      <c r="T224" s="13" t="str">
        <f>IF($U224="","",VLOOKUP(CONCATENATE(Upload!$K224,Upload!S224),'Account Codes'!$A:$S,18,FALSE))</f>
        <v/>
      </c>
      <c r="U224" s="13" t="str">
        <f>IF('School Cash'!A13="","",'School Cash'!G13)</f>
        <v/>
      </c>
      <c r="V224" s="13" t="str">
        <f>IF($U224="","",VLOOKUP(CONCATENATE(Upload!$K224,S224),'Account Codes'!$A:$S,19,FALSE))</f>
        <v/>
      </c>
      <c r="W224" s="13" t="str">
        <f>IF($U224="","",VLOOKUP(CONCATENATE(Upload!$K224,S224),'Account Codes'!$A:$T,20,FALSE))</f>
        <v/>
      </c>
    </row>
    <row r="225" spans="1:23" x14ac:dyDescent="0.25">
      <c r="A225" s="13">
        <f>IF($U225="","",School!$D$1)</f>
        <v>10</v>
      </c>
      <c r="B225" s="13" t="str">
        <f>IF($U225="","",School!$G$1)</f>
        <v>Barrington school district</v>
      </c>
      <c r="C225" s="13">
        <f>IF($U225="","",School!$D$3)</f>
        <v>2</v>
      </c>
      <c r="D225" s="13" t="str">
        <f>IF($U225="","",School!$G$3)</f>
        <v>Budget to Actual 1</v>
      </c>
      <c r="E225" s="13">
        <f>IF($U225="","",School!$G$2)</f>
        <v>2023</v>
      </c>
      <c r="F225" s="13" t="str">
        <f t="shared" si="15"/>
        <v>Fiscal Year of Report</v>
      </c>
      <c r="G225" s="13">
        <f>IF($U225="","",School!$G$6)</f>
        <v>8</v>
      </c>
      <c r="H225" s="13" t="str">
        <f>IF($U225="","",VLOOKUP(Upload!G225,'Other Codes'!$G$2:$H$10,2,FALSE))</f>
        <v>Projected</v>
      </c>
      <c r="I225" s="13">
        <f>IF($U225="","",School!$M$7)</f>
        <v>6</v>
      </c>
      <c r="J225" s="13" t="str">
        <f>IF($U225="","",VLOOKUP(Upload!I225,'Other Codes'!$J$2:$K$8,2,FALSE))</f>
        <v>Total MTPA</v>
      </c>
      <c r="K225" s="13">
        <f>IF($U225="","",'School Cash'!A14)</f>
        <v>9</v>
      </c>
      <c r="L225" s="13" t="str">
        <f>IF($U225="","",VLOOKUP(K225,'Account Codes'!$E:$F,2,FALSE))</f>
        <v>Cash</v>
      </c>
      <c r="M225" s="13">
        <f>IF($U225="","",'School Cash'!B14)</f>
        <v>90</v>
      </c>
      <c r="N225" s="13" t="str">
        <f>IF($U225="","",VLOOKUP(CONCATENATE(Upload!$K225,Upload!M225),'Account Codes'!$B:$I,8,FALSE))</f>
        <v>COVID Cash</v>
      </c>
      <c r="O225" s="13">
        <f>IF($U225="","",'School Cash'!C14)</f>
        <v>90</v>
      </c>
      <c r="P225" s="13" t="str">
        <f>IF($U225="","",VLOOKUP(CONCATENATE(Upload!$K225,Upload!O225),'Account Codes'!$C:$L,10,FALSE))</f>
        <v>COVID Cash</v>
      </c>
      <c r="Q225" s="13">
        <f>IF($U225="","",'School Cash'!D14)</f>
        <v>90</v>
      </c>
      <c r="R225" s="13" t="str">
        <f>IF($U225="","",VLOOKUP(CONCATENATE(Upload!$K225,Upload!Q225),'Account Codes'!$D:$O,12,FALSE))</f>
        <v>COVID Cash</v>
      </c>
      <c r="S225" s="13">
        <f>IF($U225="","",'School Cash'!E14)</f>
        <v>911</v>
      </c>
      <c r="T225" s="13" t="str">
        <f>IF($U225="","",VLOOKUP(CONCATENATE(Upload!$K225,Upload!S225),'Account Codes'!$A:$S,18,FALSE))</f>
        <v>TANS or other short term financing terms, conditions, rate, financing institution</v>
      </c>
      <c r="U225" s="13">
        <f>IF('School Cash'!A14="","",'School Cash'!G14)</f>
        <v>0</v>
      </c>
      <c r="V225" s="13" t="str">
        <f>IF($U225="","",VLOOKUP(CONCATENATE(Upload!$K225,S225),'Account Codes'!$A:$S,19,FALSE))</f>
        <v>terms of financing</v>
      </c>
      <c r="W225" s="13" t="str">
        <f>IF($U225="","",VLOOKUP(CONCATENATE(Upload!$K225,S225),'Account Codes'!$A:$T,20,FALSE))</f>
        <v>N/A, no school UCOA code listed</v>
      </c>
    </row>
    <row r="226" spans="1:23" x14ac:dyDescent="0.25">
      <c r="A226" s="13" t="str">
        <f>IF($U226="","",School!$D$1)</f>
        <v/>
      </c>
      <c r="B226" s="13" t="str">
        <f>IF($U226="","",School!$G$1)</f>
        <v/>
      </c>
      <c r="C226" s="13" t="str">
        <f>IF($U226="","",School!$D$3)</f>
        <v/>
      </c>
      <c r="D226" s="13" t="str">
        <f>IF($U226="","",School!$G$3)</f>
        <v/>
      </c>
      <c r="E226" s="13" t="str">
        <f>IF($U226="","",School!$G$2)</f>
        <v/>
      </c>
      <c r="F226" s="13" t="str">
        <f t="shared" si="15"/>
        <v/>
      </c>
      <c r="G226" s="13" t="str">
        <f>IF($U226="","",School!$G$6)</f>
        <v/>
      </c>
      <c r="H226" s="13" t="str">
        <f>IF($U226="","",VLOOKUP(Upload!G226,'Other Codes'!$G$2:$H$10,2,FALSE))</f>
        <v/>
      </c>
      <c r="I226" s="13" t="str">
        <f>IF($U226="","",School!$M$7)</f>
        <v/>
      </c>
      <c r="J226" s="13" t="str">
        <f>IF($U226="","",VLOOKUP(Upload!I226,'Other Codes'!$J$2:$K$8,2,FALSE))</f>
        <v/>
      </c>
      <c r="K226" s="13" t="str">
        <f>IF($U226="","",'School Cash'!A15)</f>
        <v/>
      </c>
      <c r="L226" s="13" t="str">
        <f>IF($U226="","",VLOOKUP(K226,'Account Codes'!$E:$F,2,FALSE))</f>
        <v/>
      </c>
      <c r="M226" s="13" t="str">
        <f>IF($U226="","",'School Cash'!B15)</f>
        <v/>
      </c>
      <c r="N226" s="13" t="str">
        <f>IF($U226="","",VLOOKUP(CONCATENATE(Upload!$K226,Upload!M226),'Account Codes'!$B:$I,8,FALSE))</f>
        <v/>
      </c>
      <c r="O226" s="13" t="str">
        <f>IF($U226="","",'School Cash'!C15)</f>
        <v/>
      </c>
      <c r="P226" s="13" t="str">
        <f>IF($U226="","",VLOOKUP(CONCATENATE(Upload!$K226,Upload!O226),'Account Codes'!$C:$L,10,FALSE))</f>
        <v/>
      </c>
      <c r="Q226" s="13" t="str">
        <f>IF($U226="","",'School Cash'!D15)</f>
        <v/>
      </c>
      <c r="R226" s="13" t="str">
        <f>IF($U226="","",VLOOKUP(CONCATENATE(Upload!$K226,Upload!Q226),'Account Codes'!$D:$O,12,FALSE))</f>
        <v/>
      </c>
      <c r="S226" s="13" t="str">
        <f>IF($U226="","",'School Cash'!E15)</f>
        <v/>
      </c>
      <c r="T226" s="13" t="str">
        <f>IF($U226="","",VLOOKUP(CONCATENATE(Upload!$K226,Upload!S226),'Account Codes'!$A:$S,18,FALSE))</f>
        <v/>
      </c>
      <c r="U226" s="13" t="str">
        <f>IF('School Cash'!A15="","",'School Cash'!G15)</f>
        <v/>
      </c>
      <c r="V226" s="13" t="str">
        <f>IF($U226="","",VLOOKUP(CONCATENATE(Upload!$K226,S226),'Account Codes'!$A:$S,19,FALSE))</f>
        <v/>
      </c>
      <c r="W226" s="13" t="str">
        <f>IF($U226="","",VLOOKUP(CONCATENATE(Upload!$K226,S226),'Account Codes'!$A:$T,20,FALSE))</f>
        <v/>
      </c>
    </row>
    <row r="227" spans="1:23" x14ac:dyDescent="0.25">
      <c r="A227" s="13" t="str">
        <f>IF($U227="","",School!$D$1)</f>
        <v/>
      </c>
      <c r="B227" s="13" t="str">
        <f>IF($U227="","",School!$G$1)</f>
        <v/>
      </c>
      <c r="C227" s="13" t="str">
        <f>IF($U227="","",School!$D$3)</f>
        <v/>
      </c>
      <c r="D227" s="13" t="str">
        <f>IF($U227="","",School!$G$3)</f>
        <v/>
      </c>
      <c r="E227" s="13" t="str">
        <f>IF($U227="","",School!$G$2)</f>
        <v/>
      </c>
      <c r="F227" s="13" t="str">
        <f>IF($U227="","","Fiscal Year of Report")</f>
        <v/>
      </c>
      <c r="G227" s="13" t="str">
        <f>IF($U227="","",School!$G$6)</f>
        <v/>
      </c>
      <c r="H227" s="13" t="str">
        <f>IF($U227="","",VLOOKUP(Upload!G227,'Other Codes'!$G$2:$H$10,2,FALSE))</f>
        <v/>
      </c>
      <c r="I227" s="13" t="str">
        <f>IF($U227="","",School!$M$7)</f>
        <v/>
      </c>
      <c r="J227" s="13" t="str">
        <f>IF($U227="","",VLOOKUP(Upload!I227,'Other Codes'!$J$2:$K$8,2,FALSE))</f>
        <v/>
      </c>
      <c r="K227" s="13" t="str">
        <f>IF($U227="","",'School Cash'!A16)</f>
        <v/>
      </c>
      <c r="L227" s="13" t="str">
        <f>IF($U227="","",VLOOKUP(K227,'Account Codes'!$E:$F,2,FALSE))</f>
        <v/>
      </c>
      <c r="M227" s="13" t="str">
        <f>IF($U227="","",'School Cash'!B16)</f>
        <v/>
      </c>
      <c r="N227" s="13" t="str">
        <f>IF($U227="","",VLOOKUP(CONCATENATE(Upload!$K227,Upload!M227),'Account Codes'!$B:$I,8,FALSE))</f>
        <v/>
      </c>
      <c r="O227" s="13" t="str">
        <f>IF($U227="","",'School Cash'!C16)</f>
        <v/>
      </c>
      <c r="P227" s="13" t="str">
        <f>IF($U227="","",VLOOKUP(CONCATENATE(Upload!$K227,Upload!O227),'Account Codes'!$C:$L,10,FALSE))</f>
        <v/>
      </c>
      <c r="Q227" s="13" t="str">
        <f>IF($U227="","",'School Cash'!D16)</f>
        <v/>
      </c>
      <c r="R227" s="13" t="str">
        <f>IF($U227="","",VLOOKUP(CONCATENATE(Upload!$K227,Upload!Q227),'Account Codes'!$D:$O,12,FALSE))</f>
        <v/>
      </c>
      <c r="S227" s="13" t="str">
        <f>IF($U227="","",'School Cash'!E16)</f>
        <v/>
      </c>
      <c r="T227" s="13" t="str">
        <f>IF($U227="","",VLOOKUP(CONCATENATE(Upload!$K227,Upload!S227),'Account Codes'!$A:$S,18,FALSE))</f>
        <v/>
      </c>
      <c r="U227" s="13" t="str">
        <f>IF('School Cash'!A16="","",'School Cash'!G16)</f>
        <v/>
      </c>
      <c r="V227" s="13" t="str">
        <f>IF($U227="","",VLOOKUP(CONCATENATE(Upload!$K227,S227),'Account Codes'!$A:$S,19,FALSE))</f>
        <v/>
      </c>
      <c r="W227" s="13" t="str">
        <f>IF($U227="","",VLOOKUP(CONCATENATE(Upload!$K227,S227),'Account Codes'!$A:$T,20,FALSE))</f>
        <v/>
      </c>
    </row>
    <row r="228" spans="1:23" x14ac:dyDescent="0.25">
      <c r="A228" s="14">
        <f>IF($U228="","",Municipal!$D$1)</f>
        <v>1010</v>
      </c>
      <c r="B228" s="14" t="str">
        <f>IF($U228="","",Municipal!$G$1)</f>
        <v>Barrington</v>
      </c>
      <c r="C228" s="14">
        <f>IF($U228="","",Municipal!$D$3)</f>
        <v>2</v>
      </c>
      <c r="D228" s="14" t="str">
        <f>IF($U228="","",Municipal!$G$3)</f>
        <v>Budget to Actual 1</v>
      </c>
      <c r="E228" s="14">
        <f>IF($U228="","",Municipal!$G$2)</f>
        <v>2023</v>
      </c>
      <c r="F228" s="14" t="str">
        <f>IF($U228="","","Fiscal Year of Report")</f>
        <v>Fiscal Year of Report</v>
      </c>
      <c r="G228" s="14">
        <f>IF($U228="","",Municipal!$G$6)</f>
        <v>8</v>
      </c>
      <c r="H228" s="14" t="str">
        <f>IF($U228="","",VLOOKUP(Upload!G228,'Other Codes'!$G$2:$H$10,2,FALSE))</f>
        <v>Projected</v>
      </c>
      <c r="I228" s="14">
        <f>IF($U228="","",Municipal!$M$7)</f>
        <v>6</v>
      </c>
      <c r="J228" s="14" t="str">
        <f>IF($U228="","",VLOOKUP(Upload!I228,'Other Codes'!$J$2:$K$8,2,FALSE))</f>
        <v>Total MTPA</v>
      </c>
      <c r="K228" s="14">
        <f>IF($U228="","",'Municipal COVID19 '!A4)</f>
        <v>10</v>
      </c>
      <c r="L228" s="14" t="str">
        <f>IF($U228="","",VLOOKUP(K228,'Account Codes'!$E:$F,2,FALSE))</f>
        <v>COVID Aid</v>
      </c>
      <c r="M228" s="14">
        <f>IF($U228="","",'Municipal COVID19 '!B4)</f>
        <v>10</v>
      </c>
      <c r="N228" s="14" t="str">
        <f>IF($U228="","",VLOOKUP(CONCATENATE(Upload!$K228,Upload!M228),'Account Codes'!$B:$I,8,FALSE))</f>
        <v>COVID Aid</v>
      </c>
      <c r="O228" s="14">
        <f>IF($U228="","",'Municipal COVID19 '!C4)</f>
        <v>20</v>
      </c>
      <c r="P228" s="14" t="str">
        <f>IF($U228="","",VLOOKUP(CONCATENATE(Upload!$K228,Upload!O228),'Account Codes'!$C:$L,10,FALSE))</f>
        <v>COVID Aid Expense</v>
      </c>
      <c r="Q228" s="14">
        <f>IF($U228="","",'Municipal COVID19 '!D4)</f>
        <v>20</v>
      </c>
      <c r="R228" s="14" t="str">
        <f>IF($U228="","",VLOOKUP(CONCATENATE(Upload!$K228,Upload!Q228),'Account Codes'!$D:$O,12,FALSE))</f>
        <v>COVID Aid Expense (non ARPA)</v>
      </c>
      <c r="S228" s="14">
        <f>IF($U228="","",'Municipal COVID19 '!E4)</f>
        <v>200</v>
      </c>
      <c r="T228" s="14" t="str">
        <f>IF($U228="","",VLOOKUP(CONCATENATE(Upload!$K228,Upload!S228),'Account Codes'!$A:$S,18,FALSE))</f>
        <v>FEMA Expense</v>
      </c>
      <c r="U228" s="14">
        <f>IF('Municipal COVID19 '!A4="","",'Municipal COVID19 '!G4)</f>
        <v>0</v>
      </c>
      <c r="V228" s="14" t="str">
        <f>IF($U228="","",VLOOKUP(CONCATENATE(Upload!$K228,S228),'Account Codes'!$A:$S,19,FALSE))</f>
        <v>Federal Emergency Management Agency, federal reimbursements for expenses associated with COVID emergency</v>
      </c>
      <c r="W228" s="14">
        <f>IF($U228="","",VLOOKUP(CONCATENATE(Upload!$K228,S228),'Account Codes'!$A:$T,20,FALSE))</f>
        <v>0</v>
      </c>
    </row>
    <row r="229" spans="1:23" x14ac:dyDescent="0.25">
      <c r="A229" s="14">
        <f>IF($U229="","",Municipal!$D$1)</f>
        <v>1010</v>
      </c>
      <c r="B229" s="14" t="str">
        <f>IF($U229="","",Municipal!$G$1)</f>
        <v>Barrington</v>
      </c>
      <c r="C229" s="14">
        <f>IF($U229="","",Municipal!$D$3)</f>
        <v>2</v>
      </c>
      <c r="D229" s="14" t="str">
        <f>IF($U229="","",Municipal!$G$3)</f>
        <v>Budget to Actual 1</v>
      </c>
      <c r="E229" s="14">
        <f>IF($U229="","",Municipal!$G$2)</f>
        <v>2023</v>
      </c>
      <c r="F229" s="14" t="str">
        <f t="shared" ref="F229:F287" si="16">IF($U229="","","Fiscal Year of Report")</f>
        <v>Fiscal Year of Report</v>
      </c>
      <c r="G229" s="14">
        <f>IF($U229="","",Municipal!$G$6)</f>
        <v>8</v>
      </c>
      <c r="H229" s="14" t="str">
        <f>IF($U229="","",VLOOKUP(Upload!G229,'Other Codes'!$G$2:$H$10,2,FALSE))</f>
        <v>Projected</v>
      </c>
      <c r="I229" s="14">
        <f>IF($U229="","",Municipal!$M$7)</f>
        <v>6</v>
      </c>
      <c r="J229" s="14" t="str">
        <f>IF($U229="","",VLOOKUP(Upload!I229,'Other Codes'!$J$2:$K$8,2,FALSE))</f>
        <v>Total MTPA</v>
      </c>
      <c r="K229" s="14">
        <f>IF($U229="","",'Municipal COVID19 '!A5)</f>
        <v>10</v>
      </c>
      <c r="L229" s="14" t="str">
        <f>IF($U229="","",VLOOKUP(K229,'Account Codes'!$E:$F,2,FALSE))</f>
        <v>COVID Aid</v>
      </c>
      <c r="M229" s="14">
        <f>IF($U229="","",'Municipal COVID19 '!B5)</f>
        <v>10</v>
      </c>
      <c r="N229" s="14" t="str">
        <f>IF($U229="","",VLOOKUP(CONCATENATE(Upload!$K229,Upload!M229),'Account Codes'!$B:$I,8,FALSE))</f>
        <v>COVID Aid</v>
      </c>
      <c r="O229" s="14">
        <f>IF($U229="","",'Municipal COVID19 '!C5)</f>
        <v>20</v>
      </c>
      <c r="P229" s="14" t="str">
        <f>IF($U229="","",VLOOKUP(CONCATENATE(Upload!$K229,Upload!O229),'Account Codes'!$C:$L,10,FALSE))</f>
        <v>COVID Aid Expense</v>
      </c>
      <c r="Q229" s="14">
        <f>IF($U229="","",'Municipal COVID19 '!D5)</f>
        <v>20</v>
      </c>
      <c r="R229" s="14" t="str">
        <f>IF($U229="","",VLOOKUP(CONCATENATE(Upload!$K229,Upload!Q229),'Account Codes'!$D:$O,12,FALSE))</f>
        <v>COVID Aid Expense (non ARPA)</v>
      </c>
      <c r="S229" s="14">
        <f>IF($U229="","",'Municipal COVID19 '!E5)</f>
        <v>201</v>
      </c>
      <c r="T229" s="14" t="str">
        <f>IF($U229="","",VLOOKUP(CONCATENATE(Upload!$K229,Upload!S229),'Account Codes'!$A:$S,18,FALSE))</f>
        <v>CRF Expense</v>
      </c>
      <c r="U229" s="14">
        <f>IF('Municipal COVID19 '!A5="","",'Municipal COVID19 '!G5)</f>
        <v>0</v>
      </c>
      <c r="V229" s="14" t="str">
        <f>IF($U229="","",VLOOKUP(CONCATENATE(Upload!$K229,S229),'Account Codes'!$A:$S,19,FALSE))</f>
        <v>Coronavirus Relief Funds, federal funds associated with the Coronavirus Relief Act passed in March of 2020</v>
      </c>
      <c r="W229" s="14">
        <f>IF($U229="","",VLOOKUP(CONCATENATE(Upload!$K229,S229),'Account Codes'!$A:$T,20,FALSE))</f>
        <v>0</v>
      </c>
    </row>
    <row r="230" spans="1:23" x14ac:dyDescent="0.25">
      <c r="A230" s="14">
        <f>IF($U230="","",Municipal!$D$1)</f>
        <v>1010</v>
      </c>
      <c r="B230" s="14" t="str">
        <f>IF($U230="","",Municipal!$G$1)</f>
        <v>Barrington</v>
      </c>
      <c r="C230" s="14">
        <f>IF($U230="","",Municipal!$D$3)</f>
        <v>2</v>
      </c>
      <c r="D230" s="14" t="str">
        <f>IF($U230="","",Municipal!$G$3)</f>
        <v>Budget to Actual 1</v>
      </c>
      <c r="E230" s="14">
        <f>IF($U230="","",Municipal!$G$2)</f>
        <v>2023</v>
      </c>
      <c r="F230" s="14" t="str">
        <f t="shared" si="16"/>
        <v>Fiscal Year of Report</v>
      </c>
      <c r="G230" s="14">
        <f>IF($U230="","",Municipal!$G$6)</f>
        <v>8</v>
      </c>
      <c r="H230" s="14" t="str">
        <f>IF($U230="","",VLOOKUP(Upload!G230,'Other Codes'!$G$2:$H$10,2,FALSE))</f>
        <v>Projected</v>
      </c>
      <c r="I230" s="14">
        <f>IF($U230="","",Municipal!$M$7)</f>
        <v>6</v>
      </c>
      <c r="J230" s="14" t="str">
        <f>IF($U230="","",VLOOKUP(Upload!I230,'Other Codes'!$J$2:$K$8,2,FALSE))</f>
        <v>Total MTPA</v>
      </c>
      <c r="K230" s="14">
        <f>IF($U230="","",'Municipal COVID19 '!A6)</f>
        <v>10</v>
      </c>
      <c r="L230" s="14" t="str">
        <f>IF($U230="","",VLOOKUP(K230,'Account Codes'!$E:$F,2,FALSE))</f>
        <v>COVID Aid</v>
      </c>
      <c r="M230" s="14">
        <f>IF($U230="","",'Municipal COVID19 '!B6)</f>
        <v>10</v>
      </c>
      <c r="N230" s="14" t="str">
        <f>IF($U230="","",VLOOKUP(CONCATENATE(Upload!$K230,Upload!M230),'Account Codes'!$B:$I,8,FALSE))</f>
        <v>COVID Aid</v>
      </c>
      <c r="O230" s="14">
        <f>IF($U230="","",'Municipal COVID19 '!C6)</f>
        <v>20</v>
      </c>
      <c r="P230" s="14" t="str">
        <f>IF($U230="","",VLOOKUP(CONCATENATE(Upload!$K230,Upload!O230),'Account Codes'!$C:$L,10,FALSE))</f>
        <v>COVID Aid Expense</v>
      </c>
      <c r="Q230" s="14">
        <f>IF($U230="","",'Municipal COVID19 '!D6)</f>
        <v>20</v>
      </c>
      <c r="R230" s="14" t="str">
        <f>IF($U230="","",VLOOKUP(CONCATENATE(Upload!$K230,Upload!Q230),'Account Codes'!$D:$O,12,FALSE))</f>
        <v>COVID Aid Expense (non ARPA)</v>
      </c>
      <c r="S230" s="14">
        <f>IF($U230="","",'Municipal COVID19 '!E6)</f>
        <v>202</v>
      </c>
      <c r="T230" s="14" t="str">
        <f>IF($U230="","",VLOOKUP(CONCATENATE(Upload!$K230,Upload!S230),'Account Codes'!$A:$S,18,FALSE))</f>
        <v>Other Federal Reimbursements Expense</v>
      </c>
      <c r="U230" s="14">
        <f>IF('Municipal COVID19 '!A6="","",'Municipal COVID19 '!G6)</f>
        <v>0</v>
      </c>
      <c r="V230" s="14" t="str">
        <f>IF($U230="","",VLOOKUP(CONCATENATE(Upload!$K230,S230),'Account Codes'!$A:$S,19,FALSE))</f>
        <v>Any other expenditure subject to a federal reimbursement not associated with CRF or FEMA</v>
      </c>
      <c r="W230" s="14">
        <f>IF($U230="","",VLOOKUP(CONCATENATE(Upload!$K230,S230),'Account Codes'!$A:$T,20,FALSE))</f>
        <v>0</v>
      </c>
    </row>
    <row r="231" spans="1:23" x14ac:dyDescent="0.25">
      <c r="A231" s="14">
        <f>IF($U231="","",Municipal!$D$1)</f>
        <v>1010</v>
      </c>
      <c r="B231" s="14" t="str">
        <f>IF($U231="","",Municipal!$G$1)</f>
        <v>Barrington</v>
      </c>
      <c r="C231" s="14">
        <f>IF($U231="","",Municipal!$D$3)</f>
        <v>2</v>
      </c>
      <c r="D231" s="14" t="str">
        <f>IF($U231="","",Municipal!$G$3)</f>
        <v>Budget to Actual 1</v>
      </c>
      <c r="E231" s="14">
        <f>IF($U231="","",Municipal!$G$2)</f>
        <v>2023</v>
      </c>
      <c r="F231" s="14" t="str">
        <f t="shared" si="16"/>
        <v>Fiscal Year of Report</v>
      </c>
      <c r="G231" s="14">
        <f>IF($U231="","",Municipal!$G$6)</f>
        <v>8</v>
      </c>
      <c r="H231" s="14" t="str">
        <f>IF($U231="","",VLOOKUP(Upload!G231,'Other Codes'!$G$2:$H$10,2,FALSE))</f>
        <v>Projected</v>
      </c>
      <c r="I231" s="14">
        <f>IF($U231="","",Municipal!$M$7)</f>
        <v>6</v>
      </c>
      <c r="J231" s="14" t="str">
        <f>IF($U231="","",VLOOKUP(Upload!I231,'Other Codes'!$J$2:$K$8,2,FALSE))</f>
        <v>Total MTPA</v>
      </c>
      <c r="K231" s="14">
        <f>IF($U231="","",'Municipal COVID19 '!A7)</f>
        <v>10</v>
      </c>
      <c r="L231" s="14" t="str">
        <f>IF($U231="","",VLOOKUP(K231,'Account Codes'!$E:$F,2,FALSE))</f>
        <v>COVID Aid</v>
      </c>
      <c r="M231" s="14">
        <f>IF($U231="","",'Municipal COVID19 '!B7)</f>
        <v>10</v>
      </c>
      <c r="N231" s="14" t="str">
        <f>IF($U231="","",VLOOKUP(CONCATENATE(Upload!$K231,Upload!M231),'Account Codes'!$B:$I,8,FALSE))</f>
        <v>COVID Aid</v>
      </c>
      <c r="O231" s="14">
        <f>IF($U231="","",'Municipal COVID19 '!C7)</f>
        <v>20</v>
      </c>
      <c r="P231" s="14" t="str">
        <f>IF($U231="","",VLOOKUP(CONCATENATE(Upload!$K231,Upload!O231),'Account Codes'!$C:$L,10,FALSE))</f>
        <v>COVID Aid Expense</v>
      </c>
      <c r="Q231" s="14">
        <f>IF($U231="","",'Municipal COVID19 '!D7)</f>
        <v>20</v>
      </c>
      <c r="R231" s="14" t="str">
        <f>IF($U231="","",VLOOKUP(CONCATENATE(Upload!$K231,Upload!Q231),'Account Codes'!$D:$O,12,FALSE))</f>
        <v>COVID Aid Expense (non ARPA)</v>
      </c>
      <c r="S231" s="14">
        <f>IF($U231="","",'Municipal COVID19 '!E7)</f>
        <v>203</v>
      </c>
      <c r="T231" s="14" t="str">
        <f>IF($U231="","",VLOOKUP(CONCATENATE(Upload!$K231,Upload!S231),'Account Codes'!$A:$S,18,FALSE))</f>
        <v>No Federal Reimbursements Expense</v>
      </c>
      <c r="U231" s="14">
        <f>IF('Municipal COVID19 '!A7="","",'Municipal COVID19 '!G7)</f>
        <v>0</v>
      </c>
      <c r="V231" s="14" t="str">
        <f>IF($U231="","",VLOOKUP(CONCATENATE(Upload!$K231,S231),'Account Codes'!$A:$S,19,FALSE))</f>
        <v>COVID 19 related expenditures with no qualifying associated federal reimbursements (amount should not represent portion of local amount not being funded by federal program, example FEMA covers 75% with local responsible for 25%, 25% should not be reflected in this item)</v>
      </c>
      <c r="W231" s="14">
        <f>IF($U231="","",VLOOKUP(CONCATENATE(Upload!$K231,S231),'Account Codes'!$A:$T,20,FALSE))</f>
        <v>0</v>
      </c>
    </row>
    <row r="232" spans="1:23" x14ac:dyDescent="0.25">
      <c r="A232" s="14">
        <f>IF($U232="","",Municipal!$D$1)</f>
        <v>1010</v>
      </c>
      <c r="B232" s="14" t="str">
        <f>IF($U232="","",Municipal!$G$1)</f>
        <v>Barrington</v>
      </c>
      <c r="C232" s="14">
        <f>IF($U232="","",Municipal!$D$3)</f>
        <v>2</v>
      </c>
      <c r="D232" s="14" t="str">
        <f>IF($U232="","",Municipal!$G$3)</f>
        <v>Budget to Actual 1</v>
      </c>
      <c r="E232" s="14">
        <f>IF($U232="","",Municipal!$G$2)</f>
        <v>2023</v>
      </c>
      <c r="F232" s="14" t="str">
        <f t="shared" si="16"/>
        <v>Fiscal Year of Report</v>
      </c>
      <c r="G232" s="14">
        <f>IF($U232="","",Municipal!$G$6)</f>
        <v>8</v>
      </c>
      <c r="H232" s="14" t="str">
        <f>IF($U232="","",VLOOKUP(Upload!G232,'Other Codes'!$G$2:$H$10,2,FALSE))</f>
        <v>Projected</v>
      </c>
      <c r="I232" s="14">
        <f>IF($U232="","",Municipal!$M$7)</f>
        <v>6</v>
      </c>
      <c r="J232" s="14" t="str">
        <f>IF($U232="","",VLOOKUP(Upload!I232,'Other Codes'!$J$2:$K$8,2,FALSE))</f>
        <v>Total MTPA</v>
      </c>
      <c r="K232" s="14">
        <f>IF($U232="","",'Municipal COVID19 '!A8)</f>
        <v>10</v>
      </c>
      <c r="L232" s="14" t="str">
        <f>IF($U232="","",VLOOKUP(K232,'Account Codes'!$E:$F,2,FALSE))</f>
        <v>COVID Aid</v>
      </c>
      <c r="M232" s="14">
        <f>IF($U232="","",'Municipal COVID19 '!B8)</f>
        <v>10</v>
      </c>
      <c r="N232" s="14" t="str">
        <f>IF($U232="","",VLOOKUP(CONCATENATE(Upload!$K232,Upload!M232),'Account Codes'!$B:$I,8,FALSE))</f>
        <v>COVID Aid</v>
      </c>
      <c r="O232" s="14">
        <f>IF($U232="","",'Municipal COVID19 '!C8)</f>
        <v>50</v>
      </c>
      <c r="P232" s="14" t="str">
        <f>IF($U232="","",VLOOKUP(CONCATENATE(Upload!$K232,Upload!O232),'Account Codes'!$C:$L,10,FALSE))</f>
        <v>COVID Aid Expense ONLY ARPA</v>
      </c>
      <c r="Q232" s="14">
        <f>IF($U232="","",'Municipal COVID19 '!D8)</f>
        <v>50</v>
      </c>
      <c r="R232" s="14" t="str">
        <f>IF($U232="","",VLOOKUP(CONCATENATE(Upload!$K232,Upload!Q232),'Account Codes'!$D:$O,12,FALSE))</f>
        <v>COVID Aid Expense ONLY ARPA</v>
      </c>
      <c r="S232" s="14">
        <f>IF($U232="","",'Municipal COVID19 '!E8)</f>
        <v>500</v>
      </c>
      <c r="T232" s="14" t="str">
        <f>IF($U232="","",VLOOKUP(CONCATENATE(Upload!$K232,Upload!S232),'Account Codes'!$A:$S,18,FALSE))</f>
        <v>ARPA Total Exepense</v>
      </c>
      <c r="U232" s="14">
        <f>IF('Municipal COVID19 '!A8="","",'Municipal COVID19 '!G8)</f>
        <v>0</v>
      </c>
      <c r="V232" s="14" t="str">
        <f>IF($U232="","",VLOOKUP(CONCATENATE(Upload!$K232,S232),'Account Codes'!$A:$S,19,FALSE))</f>
        <v>Total Expense recognized in fiscal year from ARPA</v>
      </c>
      <c r="W232" s="14">
        <f>IF($U232="","",VLOOKUP(CONCATENATE(Upload!$K232,S232),'Account Codes'!$A:$T,20,FALSE))</f>
        <v>0</v>
      </c>
    </row>
    <row r="233" spans="1:23" x14ac:dyDescent="0.25">
      <c r="A233" s="14">
        <f>IF($U233="","",Municipal!$D$1)</f>
        <v>1010</v>
      </c>
      <c r="B233" s="14" t="str">
        <f>IF($U233="","",Municipal!$G$1)</f>
        <v>Barrington</v>
      </c>
      <c r="C233" s="14">
        <f>IF($U233="","",Municipal!$D$3)</f>
        <v>2</v>
      </c>
      <c r="D233" s="14" t="str">
        <f>IF($U233="","",Municipal!$G$3)</f>
        <v>Budget to Actual 1</v>
      </c>
      <c r="E233" s="14">
        <f>IF($U233="","",Municipal!$G$2)</f>
        <v>2023</v>
      </c>
      <c r="F233" s="14" t="str">
        <f t="shared" si="16"/>
        <v>Fiscal Year of Report</v>
      </c>
      <c r="G233" s="14">
        <f>IF($U233="","",Municipal!$G$6)</f>
        <v>8</v>
      </c>
      <c r="H233" s="14" t="str">
        <f>IF($U233="","",VLOOKUP(Upload!G233,'Other Codes'!$G$2:$H$10,2,FALSE))</f>
        <v>Projected</v>
      </c>
      <c r="I233" s="14">
        <f>IF($U233="","",Municipal!$M$7)</f>
        <v>6</v>
      </c>
      <c r="J233" s="14" t="str">
        <f>IF($U233="","",VLOOKUP(Upload!I233,'Other Codes'!$J$2:$K$8,2,FALSE))</f>
        <v>Total MTPA</v>
      </c>
      <c r="K233" s="14">
        <f>IF($U233="","",'Municipal COVID19 '!A9)</f>
        <v>10</v>
      </c>
      <c r="L233" s="14" t="str">
        <f>IF($U233="","",VLOOKUP(K233,'Account Codes'!$E:$F,2,FALSE))</f>
        <v>COVID Aid</v>
      </c>
      <c r="M233" s="14">
        <f>IF($U233="","",'Municipal COVID19 '!B9)</f>
        <v>10</v>
      </c>
      <c r="N233" s="14" t="str">
        <f>IF($U233="","",VLOOKUP(CONCATENATE(Upload!$K233,Upload!M233),'Account Codes'!$B:$I,8,FALSE))</f>
        <v>COVID Aid</v>
      </c>
      <c r="O233" s="14">
        <f>IF($U233="","",'Municipal COVID19 '!C9)</f>
        <v>60</v>
      </c>
      <c r="P233" s="14" t="str">
        <f>IF($U233="","",VLOOKUP(CONCATENATE(Upload!$K233,Upload!O233),'Account Codes'!$C:$L,10,FALSE))</f>
        <v>COVID Aid Revenue ONLY ARPA</v>
      </c>
      <c r="Q233" s="14">
        <f>IF($U233="","",'Municipal COVID19 '!D9)</f>
        <v>60</v>
      </c>
      <c r="R233" s="14" t="str">
        <f>IF($U233="","",VLOOKUP(CONCATENATE(Upload!$K233,Upload!Q233),'Account Codes'!$D:$O,12,FALSE))</f>
        <v>COVID Aid Revenue ONLY ARPA</v>
      </c>
      <c r="S233" s="14">
        <f>IF($U233="","",'Municipal COVID19 '!E9)</f>
        <v>614</v>
      </c>
      <c r="T233" s="14" t="str">
        <f>IF($U233="","",VLOOKUP(CONCATENATE(Upload!$K233,Upload!S233),'Account Codes'!$A:$S,18,FALSE))</f>
        <v>ARPA Lost Revenue</v>
      </c>
      <c r="U233" s="14">
        <f>IF('Municipal COVID19 '!A9="","",'Municipal COVID19 '!H9)</f>
        <v>0</v>
      </c>
      <c r="V233" s="14" t="str">
        <f>IF($U233="","",VLOOKUP(CONCATENATE(Upload!$K233,S233),'Account Codes'!$A:$S,19,FALSE))</f>
        <v>ARPA Revenue recognized by municipal due to lost revenue due to COVID pandemic</v>
      </c>
      <c r="W233" s="14">
        <f>IF($U233="","",VLOOKUP(CONCATENATE(Upload!$K233,S233),'Account Codes'!$A:$T,20,FALSE))</f>
        <v>0</v>
      </c>
    </row>
    <row r="234" spans="1:23" x14ac:dyDescent="0.25">
      <c r="A234" s="14">
        <f>IF($U234="","",Municipal!$D$1)</f>
        <v>1010</v>
      </c>
      <c r="B234" s="14" t="str">
        <f>IF($U234="","",Municipal!$G$1)</f>
        <v>Barrington</v>
      </c>
      <c r="C234" s="14">
        <f>IF($U234="","",Municipal!$D$3)</f>
        <v>2</v>
      </c>
      <c r="D234" s="14" t="str">
        <f>IF($U234="","",Municipal!$G$3)</f>
        <v>Budget to Actual 1</v>
      </c>
      <c r="E234" s="14">
        <f>IF($U234="","",Municipal!$G$2)</f>
        <v>2023</v>
      </c>
      <c r="F234" s="14" t="str">
        <f t="shared" si="16"/>
        <v>Fiscal Year of Report</v>
      </c>
      <c r="G234" s="14">
        <f>IF($U234="","",Municipal!$G$6)</f>
        <v>8</v>
      </c>
      <c r="H234" s="14" t="str">
        <f>IF($U234="","",VLOOKUP(Upload!G234,'Other Codes'!$G$2:$H$10,2,FALSE))</f>
        <v>Projected</v>
      </c>
      <c r="I234" s="14">
        <f>IF($U234="","",Municipal!$M$7)</f>
        <v>6</v>
      </c>
      <c r="J234" s="14" t="str">
        <f>IF($U234="","",VLOOKUP(Upload!I234,'Other Codes'!$J$2:$K$8,2,FALSE))</f>
        <v>Total MTPA</v>
      </c>
      <c r="K234" s="14">
        <f>IF($U234="","",'Municipal COVID19 '!A10)</f>
        <v>10</v>
      </c>
      <c r="L234" s="14" t="str">
        <f>IF($U234="","",VLOOKUP(K234,'Account Codes'!$E:$F,2,FALSE))</f>
        <v>COVID Aid</v>
      </c>
      <c r="M234" s="14">
        <f>IF($U234="","",'Municipal COVID19 '!B10)</f>
        <v>10</v>
      </c>
      <c r="N234" s="14" t="str">
        <f>IF($U234="","",VLOOKUP(CONCATENATE(Upload!$K234,Upload!M234),'Account Codes'!$B:$I,8,FALSE))</f>
        <v>COVID Aid</v>
      </c>
      <c r="O234" s="14">
        <f>IF($U234="","",'Municipal COVID19 '!C10)</f>
        <v>50</v>
      </c>
      <c r="P234" s="14" t="str">
        <f>IF($U234="","",VLOOKUP(CONCATENATE(Upload!$K234,Upload!O234),'Account Codes'!$C:$L,10,FALSE))</f>
        <v>COVID Aid Expense ONLY ARPA</v>
      </c>
      <c r="Q234" s="14">
        <f>IF($U234="","",'Municipal COVID19 '!D10)</f>
        <v>50</v>
      </c>
      <c r="R234" s="14" t="str">
        <f>IF($U234="","",VLOOKUP(CONCATENATE(Upload!$K234,Upload!Q234),'Account Codes'!$D:$O,12,FALSE))</f>
        <v>COVID Aid Expense ONLY ARPA</v>
      </c>
      <c r="S234" s="14">
        <f>IF($U234="","",'Municipal COVID19 '!E10)</f>
        <v>501</v>
      </c>
      <c r="T234" s="14" t="str">
        <f>IF($U234="","",VLOOKUP(CONCATENATE(Upload!$K234,Upload!S234),'Account Codes'!$A:$S,18,FALSE))</f>
        <v>ARPA Public Health Expense</v>
      </c>
      <c r="U234" s="14">
        <f>IF('Municipal COVID19 '!A10="","",'Municipal COVID19 '!G10)</f>
        <v>0</v>
      </c>
      <c r="V234" s="14" t="str">
        <f>IF($U234="","",VLOOKUP(CONCATENATE(Upload!$K234,S234),'Account Codes'!$A:$S,19,FALSE))</f>
        <v>ARPA Public health expenditures made in direct response to the COVID-19 pandemic, including the purchase of PPE, tests, vaccine or testing center operations, or direct medical costs incurred by the municipality.</v>
      </c>
      <c r="W234" s="14">
        <f>IF($U234="","",VLOOKUP(CONCATENATE(Upload!$K234,S234),'Account Codes'!$A:$T,20,FALSE))</f>
        <v>0</v>
      </c>
    </row>
    <row r="235" spans="1:23" x14ac:dyDescent="0.25">
      <c r="A235" s="14">
        <f>IF($U235="","",Municipal!$D$1)</f>
        <v>1010</v>
      </c>
      <c r="B235" s="14" t="str">
        <f>IF($U235="","",Municipal!$G$1)</f>
        <v>Barrington</v>
      </c>
      <c r="C235" s="14">
        <f>IF($U235="","",Municipal!$D$3)</f>
        <v>2</v>
      </c>
      <c r="D235" s="14" t="str">
        <f>IF($U235="","",Municipal!$G$3)</f>
        <v>Budget to Actual 1</v>
      </c>
      <c r="E235" s="14">
        <f>IF($U235="","",Municipal!$G$2)</f>
        <v>2023</v>
      </c>
      <c r="F235" s="14" t="str">
        <f t="shared" si="16"/>
        <v>Fiscal Year of Report</v>
      </c>
      <c r="G235" s="14">
        <f>IF($U235="","",Municipal!$G$6)</f>
        <v>8</v>
      </c>
      <c r="H235" s="14" t="str">
        <f>IF($U235="","",VLOOKUP(Upload!G235,'Other Codes'!$G$2:$H$10,2,FALSE))</f>
        <v>Projected</v>
      </c>
      <c r="I235" s="14">
        <f>IF($U235="","",Municipal!$M$7)</f>
        <v>6</v>
      </c>
      <c r="J235" s="14" t="str">
        <f>IF($U235="","",VLOOKUP(Upload!I235,'Other Codes'!$J$2:$K$8,2,FALSE))</f>
        <v>Total MTPA</v>
      </c>
      <c r="K235" s="14">
        <f>IF($U235="","",'Municipal COVID19 '!A11)</f>
        <v>10</v>
      </c>
      <c r="L235" s="14" t="str">
        <f>IF($U235="","",VLOOKUP(K235,'Account Codes'!$E:$F,2,FALSE))</f>
        <v>COVID Aid</v>
      </c>
      <c r="M235" s="14">
        <f>IF($U235="","",'Municipal COVID19 '!B11)</f>
        <v>10</v>
      </c>
      <c r="N235" s="14" t="str">
        <f>IF($U235="","",VLOOKUP(CONCATENATE(Upload!$K235,Upload!M235),'Account Codes'!$B:$I,8,FALSE))</f>
        <v>COVID Aid</v>
      </c>
      <c r="O235" s="14">
        <f>IF($U235="","",'Municipal COVID19 '!C11)</f>
        <v>50</v>
      </c>
      <c r="P235" s="14" t="str">
        <f>IF($U235="","",VLOOKUP(CONCATENATE(Upload!$K235,Upload!O235),'Account Codes'!$C:$L,10,FALSE))</f>
        <v>COVID Aid Expense ONLY ARPA</v>
      </c>
      <c r="Q235" s="14">
        <f>IF($U235="","",'Municipal COVID19 '!D11)</f>
        <v>50</v>
      </c>
      <c r="R235" s="14" t="str">
        <f>IF($U235="","",VLOOKUP(CONCATENATE(Upload!$K235,Upload!Q235),'Account Codes'!$D:$O,12,FALSE))</f>
        <v>COVID Aid Expense ONLY ARPA</v>
      </c>
      <c r="S235" s="14">
        <f>IF($U235="","",'Municipal COVID19 '!E11)</f>
        <v>502</v>
      </c>
      <c r="T235" s="14" t="str">
        <f>IF($U235="","",VLOOKUP(CONCATENATE(Upload!$K235,Upload!S235),'Account Codes'!$A:$S,18,FALSE))</f>
        <v>ARPA Assistance to businesses Expense</v>
      </c>
      <c r="U235" s="14">
        <f>IF('Municipal COVID19 '!A11="","",'Municipal COVID19 '!G11)</f>
        <v>0</v>
      </c>
      <c r="V235" s="14" t="str">
        <f>IF($U235="","",VLOOKUP(CONCATENATE(Upload!$K235,S235),'Account Codes'!$A:$S,19,FALSE))</f>
        <v>ARPA Financial or in-kind services or assistance provided to businesses</v>
      </c>
      <c r="W235" s="14">
        <f>IF($U235="","",VLOOKUP(CONCATENATE(Upload!$K235,S235),'Account Codes'!$A:$T,20,FALSE))</f>
        <v>0</v>
      </c>
    </row>
    <row r="236" spans="1:23" x14ac:dyDescent="0.25">
      <c r="A236" s="14">
        <f>IF($U236="","",Municipal!$D$1)</f>
        <v>1010</v>
      </c>
      <c r="B236" s="14" t="str">
        <f>IF($U236="","",Municipal!$G$1)</f>
        <v>Barrington</v>
      </c>
      <c r="C236" s="14">
        <f>IF($U236="","",Municipal!$D$3)</f>
        <v>2</v>
      </c>
      <c r="D236" s="14" t="str">
        <f>IF($U236="","",Municipal!$G$3)</f>
        <v>Budget to Actual 1</v>
      </c>
      <c r="E236" s="14">
        <f>IF($U236="","",Municipal!$G$2)</f>
        <v>2023</v>
      </c>
      <c r="F236" s="14" t="str">
        <f t="shared" si="16"/>
        <v>Fiscal Year of Report</v>
      </c>
      <c r="G236" s="14">
        <f>IF($U236="","",Municipal!$G$6)</f>
        <v>8</v>
      </c>
      <c r="H236" s="14" t="str">
        <f>IF($U236="","",VLOOKUP(Upload!G236,'Other Codes'!$G$2:$H$10,2,FALSE))</f>
        <v>Projected</v>
      </c>
      <c r="I236" s="14">
        <f>IF($U236="","",Municipal!$M$7)</f>
        <v>6</v>
      </c>
      <c r="J236" s="14" t="str">
        <f>IF($U236="","",VLOOKUP(Upload!I236,'Other Codes'!$J$2:$K$8,2,FALSE))</f>
        <v>Total MTPA</v>
      </c>
      <c r="K236" s="14">
        <f>IF($U236="","",'Municipal COVID19 '!A12)</f>
        <v>10</v>
      </c>
      <c r="L236" s="14" t="str">
        <f>IF($U236="","",VLOOKUP(K236,'Account Codes'!$E:$F,2,FALSE))</f>
        <v>COVID Aid</v>
      </c>
      <c r="M236" s="14">
        <f>IF($U236="","",'Municipal COVID19 '!B12)</f>
        <v>10</v>
      </c>
      <c r="N236" s="14" t="str">
        <f>IF($U236="","",VLOOKUP(CONCATENATE(Upload!$K236,Upload!M236),'Account Codes'!$B:$I,8,FALSE))</f>
        <v>COVID Aid</v>
      </c>
      <c r="O236" s="14">
        <f>IF($U236="","",'Municipal COVID19 '!C12)</f>
        <v>50</v>
      </c>
      <c r="P236" s="14" t="str">
        <f>IF($U236="","",VLOOKUP(CONCATENATE(Upload!$K236,Upload!O236),'Account Codes'!$C:$L,10,FALSE))</f>
        <v>COVID Aid Expense ONLY ARPA</v>
      </c>
      <c r="Q236" s="14">
        <f>IF($U236="","",'Municipal COVID19 '!D12)</f>
        <v>50</v>
      </c>
      <c r="R236" s="14" t="str">
        <f>IF($U236="","",VLOOKUP(CONCATENATE(Upload!$K236,Upload!Q236),'Account Codes'!$D:$O,12,FALSE))</f>
        <v>COVID Aid Expense ONLY ARPA</v>
      </c>
      <c r="S236" s="14">
        <f>IF($U236="","",'Municipal COVID19 '!E12)</f>
        <v>503</v>
      </c>
      <c r="T236" s="14" t="str">
        <f>IF($U236="","",VLOOKUP(CONCATENATE(Upload!$K236,Upload!S236),'Account Codes'!$A:$S,18,FALSE))</f>
        <v>ARPA Assistance to nonprofit organizations Expense</v>
      </c>
      <c r="U236" s="14">
        <f>IF('Municipal COVID19 '!A12="","",'Municipal COVID19 '!G12)</f>
        <v>0</v>
      </c>
      <c r="V236" s="14" t="str">
        <f>IF($U236="","",VLOOKUP(CONCATENATE(Upload!$K236,S236),'Account Codes'!$A:$S,19,FALSE))</f>
        <v>ARPA Financial or in-kind services or assistance provided to nonprofit organizations</v>
      </c>
      <c r="W236" s="14">
        <f>IF($U236="","",VLOOKUP(CONCATENATE(Upload!$K236,S236),'Account Codes'!$A:$T,20,FALSE))</f>
        <v>0</v>
      </c>
    </row>
    <row r="237" spans="1:23" x14ac:dyDescent="0.25">
      <c r="A237" s="14">
        <f>IF($U237="","",Municipal!$D$1)</f>
        <v>1010</v>
      </c>
      <c r="B237" s="14" t="str">
        <f>IF($U237="","",Municipal!$G$1)</f>
        <v>Barrington</v>
      </c>
      <c r="C237" s="14">
        <f>IF($U237="","",Municipal!$D$3)</f>
        <v>2</v>
      </c>
      <c r="D237" s="14" t="str">
        <f>IF($U237="","",Municipal!$G$3)</f>
        <v>Budget to Actual 1</v>
      </c>
      <c r="E237" s="14">
        <f>IF($U237="","",Municipal!$G$2)</f>
        <v>2023</v>
      </c>
      <c r="F237" s="14" t="str">
        <f t="shared" si="16"/>
        <v>Fiscal Year of Report</v>
      </c>
      <c r="G237" s="14">
        <f>IF($U237="","",Municipal!$G$6)</f>
        <v>8</v>
      </c>
      <c r="H237" s="14" t="str">
        <f>IF($U237="","",VLOOKUP(Upload!G237,'Other Codes'!$G$2:$H$10,2,FALSE))</f>
        <v>Projected</v>
      </c>
      <c r="I237" s="14">
        <f>IF($U237="","",Municipal!$M$7)</f>
        <v>6</v>
      </c>
      <c r="J237" s="14" t="str">
        <f>IF($U237="","",VLOOKUP(Upload!I237,'Other Codes'!$J$2:$K$8,2,FALSE))</f>
        <v>Total MTPA</v>
      </c>
      <c r="K237" s="14">
        <f>IF($U237="","",'Municipal COVID19 '!A13)</f>
        <v>10</v>
      </c>
      <c r="L237" s="14" t="str">
        <f>IF($U237="","",VLOOKUP(K237,'Account Codes'!$E:$F,2,FALSE))</f>
        <v>COVID Aid</v>
      </c>
      <c r="M237" s="14">
        <f>IF($U237="","",'Municipal COVID19 '!B13)</f>
        <v>10</v>
      </c>
      <c r="N237" s="14" t="str">
        <f>IF($U237="","",VLOOKUP(CONCATENATE(Upload!$K237,Upload!M237),'Account Codes'!$B:$I,8,FALSE))</f>
        <v>COVID Aid</v>
      </c>
      <c r="O237" s="14">
        <f>IF($U237="","",'Municipal COVID19 '!C13)</f>
        <v>50</v>
      </c>
      <c r="P237" s="14" t="str">
        <f>IF($U237="","",VLOOKUP(CONCATENATE(Upload!$K237,Upload!O237),'Account Codes'!$C:$L,10,FALSE))</f>
        <v>COVID Aid Expense ONLY ARPA</v>
      </c>
      <c r="Q237" s="14">
        <f>IF($U237="","",'Municipal COVID19 '!D13)</f>
        <v>50</v>
      </c>
      <c r="R237" s="14" t="str">
        <f>IF($U237="","",VLOOKUP(CONCATENATE(Upload!$K237,Upload!Q237),'Account Codes'!$D:$O,12,FALSE))</f>
        <v>COVID Aid Expense ONLY ARPA</v>
      </c>
      <c r="S237" s="14">
        <f>IF($U237="","",'Municipal COVID19 '!E13)</f>
        <v>504</v>
      </c>
      <c r="T237" s="14" t="str">
        <f>IF($U237="","",VLOOKUP(CONCATENATE(Upload!$K237,Upload!S237),'Account Codes'!$A:$S,18,FALSE))</f>
        <v>ARPA Assistance to households or individuals Expense</v>
      </c>
      <c r="U237" s="14">
        <f>IF('Municipal COVID19 '!A13="","",'Municipal COVID19 '!G13)</f>
        <v>0</v>
      </c>
      <c r="V237" s="14" t="str">
        <f>IF($U237="","",VLOOKUP(CONCATENATE(Upload!$K237,S237),'Account Codes'!$A:$S,19,FALSE))</f>
        <v>ARPA Financial or in-kind services or assistance provided to individuals or households</v>
      </c>
      <c r="W237" s="14">
        <f>IF($U237="","",VLOOKUP(CONCATENATE(Upload!$K237,S237),'Account Codes'!$A:$T,20,FALSE))</f>
        <v>0</v>
      </c>
    </row>
    <row r="238" spans="1:23" x14ac:dyDescent="0.25">
      <c r="A238" s="14">
        <f>IF($U238="","",Municipal!$D$1)</f>
        <v>1010</v>
      </c>
      <c r="B238" s="14" t="str">
        <f>IF($U238="","",Municipal!$G$1)</f>
        <v>Barrington</v>
      </c>
      <c r="C238" s="14">
        <f>IF($U238="","",Municipal!$D$3)</f>
        <v>2</v>
      </c>
      <c r="D238" s="14" t="str">
        <f>IF($U238="","",Municipal!$G$3)</f>
        <v>Budget to Actual 1</v>
      </c>
      <c r="E238" s="14">
        <f>IF($U238="","",Municipal!$G$2)</f>
        <v>2023</v>
      </c>
      <c r="F238" s="14" t="str">
        <f t="shared" si="16"/>
        <v>Fiscal Year of Report</v>
      </c>
      <c r="G238" s="14">
        <f>IF($U238="","",Municipal!$G$6)</f>
        <v>8</v>
      </c>
      <c r="H238" s="14" t="str">
        <f>IF($U238="","",VLOOKUP(Upload!G238,'Other Codes'!$G$2:$H$10,2,FALSE))</f>
        <v>Projected</v>
      </c>
      <c r="I238" s="14">
        <f>IF($U238="","",Municipal!$M$7)</f>
        <v>6</v>
      </c>
      <c r="J238" s="14" t="str">
        <f>IF($U238="","",VLOOKUP(Upload!I238,'Other Codes'!$J$2:$K$8,2,FALSE))</f>
        <v>Total MTPA</v>
      </c>
      <c r="K238" s="14">
        <f>IF($U238="","",'Municipal COVID19 '!A14)</f>
        <v>10</v>
      </c>
      <c r="L238" s="14" t="str">
        <f>IF($U238="","",VLOOKUP(K238,'Account Codes'!$E:$F,2,FALSE))</f>
        <v>COVID Aid</v>
      </c>
      <c r="M238" s="14">
        <f>IF($U238="","",'Municipal COVID19 '!B14)</f>
        <v>10</v>
      </c>
      <c r="N238" s="14" t="str">
        <f>IF($U238="","",VLOOKUP(CONCATENATE(Upload!$K238,Upload!M238),'Account Codes'!$B:$I,8,FALSE))</f>
        <v>COVID Aid</v>
      </c>
      <c r="O238" s="14">
        <f>IF($U238="","",'Municipal COVID19 '!C14)</f>
        <v>50</v>
      </c>
      <c r="P238" s="14" t="str">
        <f>IF($U238="","",VLOOKUP(CONCATENATE(Upload!$K238,Upload!O238),'Account Codes'!$C:$L,10,FALSE))</f>
        <v>COVID Aid Expense ONLY ARPA</v>
      </c>
      <c r="Q238" s="14">
        <f>IF($U238="","",'Municipal COVID19 '!D14)</f>
        <v>50</v>
      </c>
      <c r="R238" s="14" t="str">
        <f>IF($U238="","",VLOOKUP(CONCATENATE(Upload!$K238,Upload!Q238),'Account Codes'!$D:$O,12,FALSE))</f>
        <v>COVID Aid Expense ONLY ARPA</v>
      </c>
      <c r="S238" s="14">
        <f>IF($U238="","",'Municipal COVID19 '!E14)</f>
        <v>505</v>
      </c>
      <c r="T238" s="14" t="str">
        <f>IF($U238="","",VLOOKUP(CONCATENATE(Upload!$K238,Upload!S238),'Account Codes'!$A:$S,18,FALSE))</f>
        <v>ARPA Assistance to students or education programs Expense</v>
      </c>
      <c r="U238" s="14">
        <f>IF('Municipal COVID19 '!A14="","",'Municipal COVID19 '!G14)</f>
        <v>0</v>
      </c>
      <c r="V238" s="14" t="str">
        <f>IF($U238="","",VLOOKUP(CONCATENATE(Upload!$K238,S238),'Account Codes'!$A:$S,19,FALSE))</f>
        <v>ARPA Financial or in-kind services or assistance provided to students or school districts, such as tutoring, computer hardware, or software purchases, and direct transfers to school districts.</v>
      </c>
      <c r="W238" s="14">
        <f>IF($U238="","",VLOOKUP(CONCATENATE(Upload!$K238,S238),'Account Codes'!$A:$T,20,FALSE))</f>
        <v>0</v>
      </c>
    </row>
    <row r="239" spans="1:23" x14ac:dyDescent="0.25">
      <c r="A239" s="14">
        <f>IF($U239="","",Municipal!$D$1)</f>
        <v>1010</v>
      </c>
      <c r="B239" s="14" t="str">
        <f>IF($U239="","",Municipal!$G$1)</f>
        <v>Barrington</v>
      </c>
      <c r="C239" s="14">
        <f>IF($U239="","",Municipal!$D$3)</f>
        <v>2</v>
      </c>
      <c r="D239" s="14" t="str">
        <f>IF($U239="","",Municipal!$G$3)</f>
        <v>Budget to Actual 1</v>
      </c>
      <c r="E239" s="14">
        <f>IF($U239="","",Municipal!$G$2)</f>
        <v>2023</v>
      </c>
      <c r="F239" s="14" t="str">
        <f t="shared" si="16"/>
        <v>Fiscal Year of Report</v>
      </c>
      <c r="G239" s="14">
        <f>IF($U239="","",Municipal!$G$6)</f>
        <v>8</v>
      </c>
      <c r="H239" s="14" t="str">
        <f>IF($U239="","",VLOOKUP(Upload!G239,'Other Codes'!$G$2:$H$10,2,FALSE))</f>
        <v>Projected</v>
      </c>
      <c r="I239" s="14">
        <f>IF($U239="","",Municipal!$M$7)</f>
        <v>6</v>
      </c>
      <c r="J239" s="14" t="str">
        <f>IF($U239="","",VLOOKUP(Upload!I239,'Other Codes'!$J$2:$K$8,2,FALSE))</f>
        <v>Total MTPA</v>
      </c>
      <c r="K239" s="14">
        <f>IF($U239="","",'Municipal COVID19 '!A15)</f>
        <v>10</v>
      </c>
      <c r="L239" s="14" t="str">
        <f>IF($U239="","",VLOOKUP(K239,'Account Codes'!$E:$F,2,FALSE))</f>
        <v>COVID Aid</v>
      </c>
      <c r="M239" s="14">
        <f>IF($U239="","",'Municipal COVID19 '!B15)</f>
        <v>10</v>
      </c>
      <c r="N239" s="14" t="str">
        <f>IF($U239="","",VLOOKUP(CONCATENATE(Upload!$K239,Upload!M239),'Account Codes'!$B:$I,8,FALSE))</f>
        <v>COVID Aid</v>
      </c>
      <c r="O239" s="14">
        <f>IF($U239="","",'Municipal COVID19 '!C15)</f>
        <v>50</v>
      </c>
      <c r="P239" s="14" t="str">
        <f>IF($U239="","",VLOOKUP(CONCATENATE(Upload!$K239,Upload!O239),'Account Codes'!$C:$L,10,FALSE))</f>
        <v>COVID Aid Expense ONLY ARPA</v>
      </c>
      <c r="Q239" s="14">
        <f>IF($U239="","",'Municipal COVID19 '!D15)</f>
        <v>50</v>
      </c>
      <c r="R239" s="14" t="str">
        <f>IF($U239="","",VLOOKUP(CONCATENATE(Upload!$K239,Upload!Q239),'Account Codes'!$D:$O,12,FALSE))</f>
        <v>COVID Aid Expense ONLY ARPA</v>
      </c>
      <c r="S239" s="14">
        <f>IF($U239="","",'Municipal COVID19 '!E15)</f>
        <v>506</v>
      </c>
      <c r="T239" s="14" t="str">
        <f>IF($U239="","",VLOOKUP(CONCATENATE(Upload!$K239,Upload!S239),'Account Codes'!$A:$S,18,FALSE))</f>
        <v>ARPA Tax relief Expense</v>
      </c>
      <c r="U239" s="14">
        <f>IF('Municipal COVID19 '!A15="","",'Municipal COVID19 '!G15)</f>
        <v>0</v>
      </c>
      <c r="V239" s="14" t="str">
        <f>IF($U239="","",VLOOKUP(CONCATENATE(Upload!$K239,S239),'Account Codes'!$A:$S,19,FALSE))</f>
        <v>ARPA Use of Local Fiscal Recovery Funds to substitute for property tax or other municipal fees that otherwise would have been paid by residents.  </v>
      </c>
      <c r="W239" s="14">
        <f>IF($U239="","",VLOOKUP(CONCATENATE(Upload!$K239,S239),'Account Codes'!$A:$T,20,FALSE))</f>
        <v>0</v>
      </c>
    </row>
    <row r="240" spans="1:23" x14ac:dyDescent="0.25">
      <c r="A240" s="14">
        <f>IF($U240="","",Municipal!$D$1)</f>
        <v>1010</v>
      </c>
      <c r="B240" s="14" t="str">
        <f>IF($U240="","",Municipal!$G$1)</f>
        <v>Barrington</v>
      </c>
      <c r="C240" s="14">
        <f>IF($U240="","",Municipal!$D$3)</f>
        <v>2</v>
      </c>
      <c r="D240" s="14" t="str">
        <f>IF($U240="","",Municipal!$G$3)</f>
        <v>Budget to Actual 1</v>
      </c>
      <c r="E240" s="14">
        <f>IF($U240="","",Municipal!$G$2)</f>
        <v>2023</v>
      </c>
      <c r="F240" s="14" t="str">
        <f t="shared" si="16"/>
        <v>Fiscal Year of Report</v>
      </c>
      <c r="G240" s="14">
        <f>IF($U240="","",Municipal!$G$6)</f>
        <v>8</v>
      </c>
      <c r="H240" s="14" t="str">
        <f>IF($U240="","",VLOOKUP(Upload!G240,'Other Codes'!$G$2:$H$10,2,FALSE))</f>
        <v>Projected</v>
      </c>
      <c r="I240" s="14">
        <f>IF($U240="","",Municipal!$M$7)</f>
        <v>6</v>
      </c>
      <c r="J240" s="14" t="str">
        <f>IF($U240="","",VLOOKUP(Upload!I240,'Other Codes'!$J$2:$K$8,2,FALSE))</f>
        <v>Total MTPA</v>
      </c>
      <c r="K240" s="14">
        <f>IF($U240="","",'Municipal COVID19 '!A16)</f>
        <v>10</v>
      </c>
      <c r="L240" s="14" t="str">
        <f>IF($U240="","",VLOOKUP(K240,'Account Codes'!$E:$F,2,FALSE))</f>
        <v>COVID Aid</v>
      </c>
      <c r="M240" s="14">
        <f>IF($U240="","",'Municipal COVID19 '!B16)</f>
        <v>10</v>
      </c>
      <c r="N240" s="14" t="str">
        <f>IF($U240="","",VLOOKUP(CONCATENATE(Upload!$K240,Upload!M240),'Account Codes'!$B:$I,8,FALSE))</f>
        <v>COVID Aid</v>
      </c>
      <c r="O240" s="14">
        <f>IF($U240="","",'Municipal COVID19 '!C16)</f>
        <v>50</v>
      </c>
      <c r="P240" s="14" t="str">
        <f>IF($U240="","",VLOOKUP(CONCATENATE(Upload!$K240,Upload!O240),'Account Codes'!$C:$L,10,FALSE))</f>
        <v>COVID Aid Expense ONLY ARPA</v>
      </c>
      <c r="Q240" s="14">
        <f>IF($U240="","",'Municipal COVID19 '!D16)</f>
        <v>50</v>
      </c>
      <c r="R240" s="14" t="str">
        <f>IF($U240="","",VLOOKUP(CONCATENATE(Upload!$K240,Upload!Q240),'Account Codes'!$D:$O,12,FALSE))</f>
        <v>COVID Aid Expense ONLY ARPA</v>
      </c>
      <c r="S240" s="14">
        <f>IF($U240="","",'Municipal COVID19 '!E16)</f>
        <v>507</v>
      </c>
      <c r="T240" s="14" t="str">
        <f>IF($U240="","",VLOOKUP(CONCATENATE(Upload!$K240,Upload!S240),'Account Codes'!$A:$S,18,FALSE))</f>
        <v>ARPA Premium pay for pandemic workers Expense</v>
      </c>
      <c r="U240" s="14">
        <f>IF('Municipal COVID19 '!A16="","",'Municipal COVID19 '!G16)</f>
        <v>0</v>
      </c>
      <c r="V240" s="14" t="str">
        <f>IF($U240="","",VLOOKUP(CONCATENATE(Upload!$K240,S240),'Account Codes'!$A:$S,19,FALSE))</f>
        <v>ARPA Payments made to municipal or nonmunicipal employees to support retention of employees during the pandemic</v>
      </c>
      <c r="W240" s="14">
        <f>IF($U240="","",VLOOKUP(CONCATENATE(Upload!$K240,S240),'Account Codes'!$A:$T,20,FALSE))</f>
        <v>0</v>
      </c>
    </row>
    <row r="241" spans="1:24" x14ac:dyDescent="0.25">
      <c r="A241" s="14">
        <f>IF($U241="","",Municipal!$D$1)</f>
        <v>1010</v>
      </c>
      <c r="B241" s="14" t="str">
        <f>IF($U241="","",Municipal!$G$1)</f>
        <v>Barrington</v>
      </c>
      <c r="C241" s="14">
        <f>IF($U241="","",Municipal!$D$3)</f>
        <v>2</v>
      </c>
      <c r="D241" s="14" t="str">
        <f>IF($U241="","",Municipal!$G$3)</f>
        <v>Budget to Actual 1</v>
      </c>
      <c r="E241" s="14">
        <f>IF($U241="","",Municipal!$G$2)</f>
        <v>2023</v>
      </c>
      <c r="F241" s="14" t="str">
        <f t="shared" si="16"/>
        <v>Fiscal Year of Report</v>
      </c>
      <c r="G241" s="14">
        <f>IF($U241="","",Municipal!$G$6)</f>
        <v>8</v>
      </c>
      <c r="H241" s="14" t="str">
        <f>IF($U241="","",VLOOKUP(Upload!G241,'Other Codes'!$G$2:$H$10,2,FALSE))</f>
        <v>Projected</v>
      </c>
      <c r="I241" s="14">
        <f>IF($U241="","",Municipal!$M$7)</f>
        <v>6</v>
      </c>
      <c r="J241" s="14" t="str">
        <f>IF($U241="","",VLOOKUP(Upload!I241,'Other Codes'!$J$2:$K$8,2,FALSE))</f>
        <v>Total MTPA</v>
      </c>
      <c r="K241" s="14">
        <f>IF($U241="","",'Municipal COVID19 '!A17)</f>
        <v>10</v>
      </c>
      <c r="L241" s="14" t="str">
        <f>IF($U241="","",VLOOKUP(K241,'Account Codes'!$E:$F,2,FALSE))</f>
        <v>COVID Aid</v>
      </c>
      <c r="M241" s="14">
        <f>IF($U241="","",'Municipal COVID19 '!B17)</f>
        <v>10</v>
      </c>
      <c r="N241" s="14" t="str">
        <f>IF($U241="","",VLOOKUP(CONCATENATE(Upload!$K241,Upload!M241),'Account Codes'!$B:$I,8,FALSE))</f>
        <v>COVID Aid</v>
      </c>
      <c r="O241" s="14">
        <f>IF($U241="","",'Municipal COVID19 '!C17)</f>
        <v>50</v>
      </c>
      <c r="P241" s="14" t="str">
        <f>IF($U241="","",VLOOKUP(CONCATENATE(Upload!$K241,Upload!O241),'Account Codes'!$C:$L,10,FALSE))</f>
        <v>COVID Aid Expense ONLY ARPA</v>
      </c>
      <c r="Q241" s="14">
        <f>IF($U241="","",'Municipal COVID19 '!D17)</f>
        <v>50</v>
      </c>
      <c r="R241" s="14" t="str">
        <f>IF($U241="","",VLOOKUP(CONCATENATE(Upload!$K241,Upload!Q241),'Account Codes'!$D:$O,12,FALSE))</f>
        <v>COVID Aid Expense ONLY ARPA</v>
      </c>
      <c r="S241" s="14">
        <f>IF($U241="","",'Municipal COVID19 '!E17)</f>
        <v>508</v>
      </c>
      <c r="T241" s="14" t="str">
        <f>IF($U241="","",VLOOKUP(CONCATENATE(Upload!$K241,Upload!S241),'Account Codes'!$A:$S,18,FALSE))</f>
        <v>ARPA Water or sewer infrastructure Expense</v>
      </c>
      <c r="U241" s="14">
        <f>IF('Municipal COVID19 '!A17="","",'Municipal COVID19 '!G17)</f>
        <v>0</v>
      </c>
      <c r="V241" s="14" t="str">
        <f>IF($U241="","",VLOOKUP(CONCATENATE(Upload!$K241,S241),'Account Codes'!$A:$S,19,FALSE))</f>
        <v>ARPA Water or sewer infrastructure Expense (water and sewer infrastructure is excluded from portal reporting due to Implementation Guidance)</v>
      </c>
      <c r="W241" s="14">
        <f>IF($U241="","",VLOOKUP(CONCATENATE(Upload!$K241,S241),'Account Codes'!$A:$T,20,FALSE))</f>
        <v>0</v>
      </c>
    </row>
    <row r="242" spans="1:24" x14ac:dyDescent="0.25">
      <c r="A242" s="14">
        <f>IF($U242="","",Municipal!$D$1)</f>
        <v>1010</v>
      </c>
      <c r="B242" s="14" t="str">
        <f>IF($U242="","",Municipal!$G$1)</f>
        <v>Barrington</v>
      </c>
      <c r="C242" s="14">
        <f>IF($U242="","",Municipal!$D$3)</f>
        <v>2</v>
      </c>
      <c r="D242" s="14" t="str">
        <f>IF($U242="","",Municipal!$G$3)</f>
        <v>Budget to Actual 1</v>
      </c>
      <c r="E242" s="14">
        <f>IF($U242="","",Municipal!$G$2)</f>
        <v>2023</v>
      </c>
      <c r="F242" s="14" t="str">
        <f t="shared" si="16"/>
        <v>Fiscal Year of Report</v>
      </c>
      <c r="G242" s="14">
        <f>IF($U242="","",Municipal!$G$6)</f>
        <v>8</v>
      </c>
      <c r="H242" s="14" t="str">
        <f>IF($U242="","",VLOOKUP(Upload!G242,'Other Codes'!$G$2:$H$10,2,FALSE))</f>
        <v>Projected</v>
      </c>
      <c r="I242" s="14">
        <f>IF($U242="","",Municipal!$M$7)</f>
        <v>6</v>
      </c>
      <c r="J242" s="14" t="str">
        <f>IF($U242="","",VLOOKUP(Upload!I242,'Other Codes'!$J$2:$K$8,2,FALSE))</f>
        <v>Total MTPA</v>
      </c>
      <c r="K242" s="14">
        <f>IF($U242="","",'Municipal COVID19 '!A18)</f>
        <v>10</v>
      </c>
      <c r="L242" s="14" t="str">
        <f>IF($U242="","",VLOOKUP(K242,'Account Codes'!$E:$F,2,FALSE))</f>
        <v>COVID Aid</v>
      </c>
      <c r="M242" s="14">
        <f>IF($U242="","",'Municipal COVID19 '!B18)</f>
        <v>10</v>
      </c>
      <c r="N242" s="14" t="str">
        <f>IF($U242="","",VLOOKUP(CONCATENATE(Upload!$K242,Upload!M242),'Account Codes'!$B:$I,8,FALSE))</f>
        <v>COVID Aid</v>
      </c>
      <c r="O242" s="14">
        <f>IF($U242="","",'Municipal COVID19 '!C18)</f>
        <v>50</v>
      </c>
      <c r="P242" s="14" t="str">
        <f>IF($U242="","",VLOOKUP(CONCATENATE(Upload!$K242,Upload!O242),'Account Codes'!$C:$L,10,FALSE))</f>
        <v>COVID Aid Expense ONLY ARPA</v>
      </c>
      <c r="Q242" s="14">
        <f>IF($U242="","",'Municipal COVID19 '!D18)</f>
        <v>50</v>
      </c>
      <c r="R242" s="14" t="str">
        <f>IF($U242="","",VLOOKUP(CONCATENATE(Upload!$K242,Upload!Q242),'Account Codes'!$D:$O,12,FALSE))</f>
        <v>COVID Aid Expense ONLY ARPA</v>
      </c>
      <c r="S242" s="14">
        <f>IF($U242="","",'Municipal COVID19 '!E18)</f>
        <v>509</v>
      </c>
      <c r="T242" s="14" t="str">
        <f>IF($U242="","",VLOOKUP(CONCATENATE(Upload!$K242,Upload!S242),'Account Codes'!$A:$S,18,FALSE))</f>
        <v>ARPA Broadband or cyber security infrastructure Expense</v>
      </c>
      <c r="U242" s="14">
        <f>IF('Municipal COVID19 '!A18="","",'Municipal COVID19 '!G18)</f>
        <v>0</v>
      </c>
      <c r="V242" s="14" t="str">
        <f>IF($U242="","",VLOOKUP(CONCATENATE(Upload!$K242,S242),'Account Codes'!$A:$S,19,FALSE))</f>
        <v>ARPA spent on broad band or improvements to cyber security</v>
      </c>
      <c r="W242" s="14">
        <f>IF($U242="","",VLOOKUP(CONCATENATE(Upload!$K242,S242),'Account Codes'!$A:$T,20,FALSE))</f>
        <v>0</v>
      </c>
    </row>
    <row r="243" spans="1:24" x14ac:dyDescent="0.25">
      <c r="A243" s="14">
        <f>IF($U243="","",Municipal!$D$1)</f>
        <v>1010</v>
      </c>
      <c r="B243" s="14" t="str">
        <f>IF($U243="","",Municipal!$G$1)</f>
        <v>Barrington</v>
      </c>
      <c r="C243" s="14">
        <f>IF($U243="","",Municipal!$D$3)</f>
        <v>2</v>
      </c>
      <c r="D243" s="14" t="str">
        <f>IF($U243="","",Municipal!$G$3)</f>
        <v>Budget to Actual 1</v>
      </c>
      <c r="E243" s="14">
        <f>IF($U243="","",Municipal!$G$2)</f>
        <v>2023</v>
      </c>
      <c r="F243" s="14" t="str">
        <f t="shared" si="16"/>
        <v>Fiscal Year of Report</v>
      </c>
      <c r="G243" s="14">
        <f>IF($U243="","",Municipal!$G$6)</f>
        <v>8</v>
      </c>
      <c r="H243" s="14" t="str">
        <f>IF($U243="","",VLOOKUP(Upload!G243,'Other Codes'!$G$2:$H$10,2,FALSE))</f>
        <v>Projected</v>
      </c>
      <c r="I243" s="14">
        <f>IF($U243="","",Municipal!$M$7)</f>
        <v>6</v>
      </c>
      <c r="J243" s="14" t="str">
        <f>IF($U243="","",VLOOKUP(Upload!I243,'Other Codes'!$J$2:$K$8,2,FALSE))</f>
        <v>Total MTPA</v>
      </c>
      <c r="K243" s="14">
        <f>IF($U243="","",'Municipal COVID19 '!A19)</f>
        <v>10</v>
      </c>
      <c r="L243" s="14" t="str">
        <f>IF($U243="","",VLOOKUP(K243,'Account Codes'!$E:$F,2,FALSE))</f>
        <v>COVID Aid</v>
      </c>
      <c r="M243" s="14">
        <f>IF($U243="","",'Municipal COVID19 '!B19)</f>
        <v>10</v>
      </c>
      <c r="N243" s="14" t="str">
        <f>IF($U243="","",VLOOKUP(CONCATENATE(Upload!$K243,Upload!M243),'Account Codes'!$B:$I,8,FALSE))</f>
        <v>COVID Aid</v>
      </c>
      <c r="O243" s="14">
        <f>IF($U243="","",'Municipal COVID19 '!C19)</f>
        <v>50</v>
      </c>
      <c r="P243" s="14" t="str">
        <f>IF($U243="","",VLOOKUP(CONCATENATE(Upload!$K243,Upload!O243),'Account Codes'!$C:$L,10,FALSE))</f>
        <v>COVID Aid Expense ONLY ARPA</v>
      </c>
      <c r="Q243" s="14">
        <f>IF($U243="","",'Municipal COVID19 '!D19)</f>
        <v>50</v>
      </c>
      <c r="R243" s="14" t="str">
        <f>IF($U243="","",VLOOKUP(CONCATENATE(Upload!$K243,Upload!Q243),'Account Codes'!$D:$O,12,FALSE))</f>
        <v>COVID Aid Expense ONLY ARPA</v>
      </c>
      <c r="S243" s="14">
        <f>IF($U243="","",'Municipal COVID19 '!E19)</f>
        <v>510</v>
      </c>
      <c r="T243" s="14" t="str">
        <f>IF($U243="","",VLOOKUP(CONCATENATE(Upload!$K243,Upload!S243),'Account Codes'!$A:$S,18,FALSE))</f>
        <v>ARPA Housing Expense</v>
      </c>
      <c r="U243" s="14">
        <f>IF('Municipal COVID19 '!A19="","",'Municipal COVID19 '!G19)</f>
        <v>0</v>
      </c>
      <c r="V243" s="14" t="str">
        <f>IF($U243="","",VLOOKUP(CONCATENATE(Upload!$K243,S243),'Account Codes'!$A:$S,19,FALSE))</f>
        <v>ARPA Expenditures intended contribute to the construction of affordable housing units.</v>
      </c>
      <c r="W243" s="14">
        <f>IF($U243="","",VLOOKUP(CONCATENATE(Upload!$K243,S243),'Account Codes'!$A:$T,20,FALSE))</f>
        <v>0</v>
      </c>
    </row>
    <row r="244" spans="1:24" x14ac:dyDescent="0.25">
      <c r="A244" s="14">
        <f>IF($U244="","",Municipal!$D$1)</f>
        <v>1010</v>
      </c>
      <c r="B244" s="14" t="str">
        <f>IF($U244="","",Municipal!$G$1)</f>
        <v>Barrington</v>
      </c>
      <c r="C244" s="14">
        <f>IF($U244="","",Municipal!$D$3)</f>
        <v>2</v>
      </c>
      <c r="D244" s="14" t="str">
        <f>IF($U244="","",Municipal!$G$3)</f>
        <v>Budget to Actual 1</v>
      </c>
      <c r="E244" s="14">
        <f>IF($U244="","",Municipal!$G$2)</f>
        <v>2023</v>
      </c>
      <c r="F244" s="14" t="str">
        <f t="shared" si="16"/>
        <v>Fiscal Year of Report</v>
      </c>
      <c r="G244" s="14">
        <f>IF($U244="","",Municipal!$G$6)</f>
        <v>8</v>
      </c>
      <c r="H244" s="14" t="str">
        <f>IF($U244="","",VLOOKUP(Upload!G244,'Other Codes'!$G$2:$H$10,2,FALSE))</f>
        <v>Projected</v>
      </c>
      <c r="I244" s="14">
        <f>IF($U244="","",Municipal!$M$7)</f>
        <v>6</v>
      </c>
      <c r="J244" s="14" t="str">
        <f>IF($U244="","",VLOOKUP(Upload!I244,'Other Codes'!$J$2:$K$8,2,FALSE))</f>
        <v>Total MTPA</v>
      </c>
      <c r="K244" s="14">
        <f>IF($U244="","",'Municipal COVID19 '!A20)</f>
        <v>10</v>
      </c>
      <c r="L244" s="14" t="str">
        <f>IF($U244="","",VLOOKUP(K244,'Account Codes'!$E:$F,2,FALSE))</f>
        <v>COVID Aid</v>
      </c>
      <c r="M244" s="14">
        <f>IF($U244="","",'Municipal COVID19 '!B20)</f>
        <v>10</v>
      </c>
      <c r="N244" s="14" t="str">
        <f>IF($U244="","",VLOOKUP(CONCATENATE(Upload!$K244,Upload!M244),'Account Codes'!$B:$I,8,FALSE))</f>
        <v>COVID Aid</v>
      </c>
      <c r="O244" s="14">
        <f>IF($U244="","",'Municipal COVID19 '!C20)</f>
        <v>50</v>
      </c>
      <c r="P244" s="14" t="str">
        <f>IF($U244="","",VLOOKUP(CONCATENATE(Upload!$K244,Upload!O244),'Account Codes'!$C:$L,10,FALSE))</f>
        <v>COVID Aid Expense ONLY ARPA</v>
      </c>
      <c r="Q244" s="14">
        <f>IF($U244="","",'Municipal COVID19 '!D20)</f>
        <v>50</v>
      </c>
      <c r="R244" s="14" t="str">
        <f>IF($U244="","",VLOOKUP(CONCATENATE(Upload!$K244,Upload!Q244),'Account Codes'!$D:$O,12,FALSE))</f>
        <v>COVID Aid Expense ONLY ARPA</v>
      </c>
      <c r="S244" s="14">
        <f>IF($U244="","",'Municipal COVID19 '!E20)</f>
        <v>511</v>
      </c>
      <c r="T244" s="14" t="str">
        <f>IF($U244="","",VLOOKUP(CONCATENATE(Upload!$K244,Upload!S244),'Account Codes'!$A:$S,18,FALSE))</f>
        <v>ARPA Assistance to Fire Districts Expense</v>
      </c>
      <c r="U244" s="14">
        <f>IF('Municipal COVID19 '!A20="","",'Municipal COVID19 '!G20)</f>
        <v>0</v>
      </c>
      <c r="V244" s="14" t="str">
        <f>IF($U244="","",VLOOKUP(CONCATENATE(Upload!$K244,S244),'Account Codes'!$A:$S,19,FALSE))</f>
        <v>Funds distributed from Municapal ARPA funding to a local fire district or districts</v>
      </c>
      <c r="W244" s="14">
        <f>IF($U244="","",VLOOKUP(CONCATENATE(Upload!$K244,S244),'Account Codes'!$A:$T,20,FALSE))</f>
        <v>0</v>
      </c>
    </row>
    <row r="245" spans="1:24" x14ac:dyDescent="0.25">
      <c r="A245" s="14">
        <f>IF($U245="","",Municipal!$D$1)</f>
        <v>1010</v>
      </c>
      <c r="B245" s="14" t="str">
        <f>IF($U245="","",Municipal!$G$1)</f>
        <v>Barrington</v>
      </c>
      <c r="C245" s="14">
        <f>IF($U245="","",Municipal!$D$3)</f>
        <v>2</v>
      </c>
      <c r="D245" s="14" t="str">
        <f>IF($U245="","",Municipal!$G$3)</f>
        <v>Budget to Actual 1</v>
      </c>
      <c r="E245" s="14">
        <f>IF($U245="","",Municipal!$G$2)</f>
        <v>2023</v>
      </c>
      <c r="F245" s="14" t="str">
        <f t="shared" si="16"/>
        <v>Fiscal Year of Report</v>
      </c>
      <c r="G245" s="14">
        <f>IF($U245="","",Municipal!$G$6)</f>
        <v>8</v>
      </c>
      <c r="H245" s="14" t="str">
        <f>IF($U245="","",VLOOKUP(Upload!G245,'Other Codes'!$G$2:$H$10,2,FALSE))</f>
        <v>Projected</v>
      </c>
      <c r="I245" s="14">
        <f>IF($U245="","",Municipal!$M$7)</f>
        <v>6</v>
      </c>
      <c r="J245" s="14" t="str">
        <f>IF($U245="","",VLOOKUP(Upload!I245,'Other Codes'!$J$2:$K$8,2,FALSE))</f>
        <v>Total MTPA</v>
      </c>
      <c r="K245" s="14">
        <f>IF($U245="","",'Municipal COVID19 '!A21)</f>
        <v>10</v>
      </c>
      <c r="L245" s="14" t="str">
        <f>IF($U245="","",VLOOKUP(K245,'Account Codes'!$E:$F,2,FALSE))</f>
        <v>COVID Aid</v>
      </c>
      <c r="M245" s="14">
        <f>IF($U245="","",'Municipal COVID19 '!B21)</f>
        <v>10</v>
      </c>
      <c r="N245" s="14" t="str">
        <f>IF($U245="","",VLOOKUP(CONCATENATE(Upload!$K245,Upload!M245),'Account Codes'!$B:$I,8,FALSE))</f>
        <v>COVID Aid</v>
      </c>
      <c r="O245" s="14">
        <f>IF($U245="","",'Municipal COVID19 '!C21)</f>
        <v>50</v>
      </c>
      <c r="P245" s="14" t="str">
        <f>IF($U245="","",VLOOKUP(CONCATENATE(Upload!$K245,Upload!O245),'Account Codes'!$C:$L,10,FALSE))</f>
        <v>COVID Aid Expense ONLY ARPA</v>
      </c>
      <c r="Q245" s="14">
        <f>IF($U245="","",'Municipal COVID19 '!D21)</f>
        <v>50</v>
      </c>
      <c r="R245" s="14" t="str">
        <f>IF($U245="","",VLOOKUP(CONCATENATE(Upload!$K245,Upload!Q245),'Account Codes'!$D:$O,12,FALSE))</f>
        <v>COVID Aid Expense ONLY ARPA</v>
      </c>
      <c r="S245" s="14">
        <f>IF($U245="","",'Municipal COVID19 '!E21)</f>
        <v>512</v>
      </c>
      <c r="T245" s="14" t="str">
        <f>IF($U245="","",VLOOKUP(CONCATENATE(Upload!$K245,Upload!S245),'Account Codes'!$A:$S,18,FALSE))</f>
        <v>ARPA Government Services Expense</v>
      </c>
      <c r="U245" s="14">
        <f>IF('Municipal COVID19 '!A21="","",'Municipal COVID19 '!G21)</f>
        <v>0</v>
      </c>
      <c r="V245" s="14" t="str">
        <f>IF($U245="","",VLOOKUP(CONCATENATE(Upload!$K245,S245),'Account Codes'!$A:$S,19,FALSE))</f>
        <v>Funds utilized from ARPA for governmental services (Does not include distributions to fire districts)</v>
      </c>
      <c r="W245" s="14">
        <f>IF($U245="","",VLOOKUP(CONCATENATE(Upload!$K245,S245),'Account Codes'!$A:$T,20,FALSE))</f>
        <v>0</v>
      </c>
    </row>
    <row r="246" spans="1:24" x14ac:dyDescent="0.25">
      <c r="A246" s="14">
        <f>IF($U246="","",Municipal!$D$1)</f>
        <v>1010</v>
      </c>
      <c r="B246" s="14" t="str">
        <f>IF($U246="","",Municipal!$G$1)</f>
        <v>Barrington</v>
      </c>
      <c r="C246" s="14">
        <f>IF($U246="","",Municipal!$D$3)</f>
        <v>2</v>
      </c>
      <c r="D246" s="14" t="str">
        <f>IF($U246="","",Municipal!$G$3)</f>
        <v>Budget to Actual 1</v>
      </c>
      <c r="E246" s="14">
        <f>IF($U246="","",Municipal!$G$2)</f>
        <v>2023</v>
      </c>
      <c r="F246" s="14" t="str">
        <f t="shared" si="16"/>
        <v>Fiscal Year of Report</v>
      </c>
      <c r="G246" s="14">
        <f>IF($U246="","",Municipal!$G$6)</f>
        <v>8</v>
      </c>
      <c r="H246" s="14" t="str">
        <f>IF($U246="","",VLOOKUP(Upload!G246,'Other Codes'!$G$2:$H$10,2,FALSE))</f>
        <v>Projected</v>
      </c>
      <c r="I246" s="14">
        <f>IF($U246="","",Municipal!$M$7)</f>
        <v>6</v>
      </c>
      <c r="J246" s="14" t="str">
        <f>IF($U246="","",VLOOKUP(Upload!I246,'Other Codes'!$J$2:$K$8,2,FALSE))</f>
        <v>Total MTPA</v>
      </c>
      <c r="K246" s="14">
        <f>IF($U246="","",'Municipal COVID19 '!A22)</f>
        <v>10</v>
      </c>
      <c r="L246" s="14" t="str">
        <f>IF($U246="","",VLOOKUP(K246,'Account Codes'!$E:$F,2,FALSE))</f>
        <v>COVID Aid</v>
      </c>
      <c r="M246" s="14">
        <f>IF($U246="","",'Municipal COVID19 '!B22)</f>
        <v>10</v>
      </c>
      <c r="N246" s="14" t="str">
        <f>IF($U246="","",VLOOKUP(CONCATENATE(Upload!$K246,Upload!M246),'Account Codes'!$B:$I,8,FALSE))</f>
        <v>COVID Aid</v>
      </c>
      <c r="O246" s="14">
        <f>IF($U246="","",'Municipal COVID19 '!C22)</f>
        <v>50</v>
      </c>
      <c r="P246" s="14" t="str">
        <f>IF($U246="","",VLOOKUP(CONCATENATE(Upload!$K246,Upload!O246),'Account Codes'!$C:$L,10,FALSE))</f>
        <v>COVID Aid Expense ONLY ARPA</v>
      </c>
      <c r="Q246" s="14">
        <f>IF($U246="","",'Municipal COVID19 '!D22)</f>
        <v>50</v>
      </c>
      <c r="R246" s="14" t="str">
        <f>IF($U246="","",VLOOKUP(CONCATENATE(Upload!$K246,Upload!Q246),'Account Codes'!$D:$O,12,FALSE))</f>
        <v>COVID Aid Expense ONLY ARPA</v>
      </c>
      <c r="S246" s="14">
        <f>IF($U246="","",'Municipal COVID19 '!E22)</f>
        <v>513</v>
      </c>
      <c r="T246" s="14" t="str">
        <f>IF($U246="","",VLOOKUP(CONCATENATE(Upload!$K246,Upload!S246),'Account Codes'!$A:$S,18,FALSE))</f>
        <v>ARPA Other Expense</v>
      </c>
      <c r="U246" s="14">
        <f>IF('Municipal COVID19 '!A22="","",'Municipal COVID19 '!G22)</f>
        <v>0</v>
      </c>
      <c r="V246" s="14" t="str">
        <f>IF($U246="","",VLOOKUP(CONCATENATE(Upload!$K246,S246),'Account Codes'!$A:$S,19,FALSE))</f>
        <v>APRA expense not included in account codes 501 through 512</v>
      </c>
      <c r="W246" s="14">
        <f>IF($U246="","",VLOOKUP(CONCATENATE(Upload!$K246,S246),'Account Codes'!$A:$T,20,FALSE))</f>
        <v>0</v>
      </c>
      <c r="X246" s="2" t="s">
        <v>119</v>
      </c>
    </row>
    <row r="247" spans="1:24" x14ac:dyDescent="0.25">
      <c r="A247" s="14">
        <f>IF($U247="","",Municipal!$D$1)</f>
        <v>1010</v>
      </c>
      <c r="B247" s="14" t="str">
        <f>IF($U247="","",Municipal!$G$1)</f>
        <v>Barrington</v>
      </c>
      <c r="C247" s="14">
        <f>IF($U247="","",Municipal!$D$3)</f>
        <v>2</v>
      </c>
      <c r="D247" s="14" t="str">
        <f>IF($U247="","",Municipal!$G$3)</f>
        <v>Budget to Actual 1</v>
      </c>
      <c r="E247" s="14">
        <f>IF($U247="","",Municipal!$G$2)</f>
        <v>2023</v>
      </c>
      <c r="F247" s="14" t="str">
        <f t="shared" si="16"/>
        <v>Fiscal Year of Report</v>
      </c>
      <c r="G247" s="14">
        <f>IF($U247="","",Municipal!$G$6)</f>
        <v>8</v>
      </c>
      <c r="H247" s="14" t="str">
        <f>IF($U247="","",VLOOKUP(Upload!G247,'Other Codes'!$G$2:$H$10,2,FALSE))</f>
        <v>Projected</v>
      </c>
      <c r="I247" s="14">
        <f>IF($U247="","",Municipal!$M$7)</f>
        <v>6</v>
      </c>
      <c r="J247" s="14" t="str">
        <f>IF($U247="","",VLOOKUP(Upload!I247,'Other Codes'!$J$2:$K$8,2,FALSE))</f>
        <v>Total MTPA</v>
      </c>
      <c r="K247" s="14">
        <f>IF($U247="","",'Municipal COVID19 '!A4)</f>
        <v>10</v>
      </c>
      <c r="L247" s="14" t="str">
        <f>IF($U247="","",VLOOKUP(K247,'Account Codes'!$E:$F,2,FALSE))</f>
        <v>COVID Aid</v>
      </c>
      <c r="M247" s="14">
        <f>IF($U247="","",'Municipal COVID19 '!B4)</f>
        <v>10</v>
      </c>
      <c r="N247" s="14" t="str">
        <f>IF($U247="","",VLOOKUP(CONCATENATE(Upload!$K247,Upload!M247),'Account Codes'!$B:$I,8,FALSE))</f>
        <v>COVID Aid</v>
      </c>
      <c r="O247" s="14">
        <f>IF($U247="","",'Municipal COVID19 '!$H$2)</f>
        <v>60</v>
      </c>
      <c r="P247" s="14" t="str">
        <f>IF($U247="","",VLOOKUP(CONCATENATE(Upload!$K247,Upload!O247),'Account Codes'!$C:$L,10,FALSE))</f>
        <v>COVID Aid Revenue ONLY ARPA</v>
      </c>
      <c r="Q247" s="14">
        <f>IF($U247="","",'Municipal COVID19 '!$H$2)</f>
        <v>60</v>
      </c>
      <c r="R247" s="14" t="str">
        <f>IF($U247="","",VLOOKUP(CONCATENATE(Upload!$K247,Upload!Q247),'Account Codes'!$D:$O,12,FALSE))</f>
        <v>COVID Aid Revenue ONLY ARPA</v>
      </c>
      <c r="S247" s="14">
        <f>IF($U247="","",'Municipal COVID19 '!E4+100)</f>
        <v>300</v>
      </c>
      <c r="T247" s="14" t="str">
        <f>IF($U247="","",VLOOKUP(CONCATENATE(Upload!$K247,Upload!S247),'Account Codes'!$A:$S,18,FALSE))</f>
        <v>FEMA Revenue</v>
      </c>
      <c r="U247" s="14">
        <f>IF('Municipal COVID19 '!A4="","",'Municipal COVID19 '!H4)</f>
        <v>0</v>
      </c>
      <c r="V247" s="14" t="str">
        <f>IF($U247="","",VLOOKUP(CONCATENATE(Upload!$K247,S247),'Account Codes'!$A:$S,19,FALSE))</f>
        <v>Federal Emergency Management Agency, federal reimbursements for expenses associated with COVID emergency</v>
      </c>
      <c r="W247" s="14">
        <f>IF($U247="","",VLOOKUP(CONCATENATE(Upload!$K247,S247),'Account Codes'!$A:$T,20,FALSE))</f>
        <v>0</v>
      </c>
    </row>
    <row r="248" spans="1:24" x14ac:dyDescent="0.25">
      <c r="A248" s="14">
        <f>IF($U248="","",Municipal!$D$1)</f>
        <v>1010</v>
      </c>
      <c r="B248" s="14" t="str">
        <f>IF($U248="","",Municipal!$G$1)</f>
        <v>Barrington</v>
      </c>
      <c r="C248" s="14">
        <f>IF($U248="","",Municipal!$D$3)</f>
        <v>2</v>
      </c>
      <c r="D248" s="14" t="str">
        <f>IF($U248="","",Municipal!$G$3)</f>
        <v>Budget to Actual 1</v>
      </c>
      <c r="E248" s="14">
        <f>IF($U248="","",Municipal!$G$2)</f>
        <v>2023</v>
      </c>
      <c r="F248" s="14" t="str">
        <f t="shared" si="16"/>
        <v>Fiscal Year of Report</v>
      </c>
      <c r="G248" s="14">
        <f>IF($U248="","",Municipal!$G$6)</f>
        <v>8</v>
      </c>
      <c r="H248" s="14" t="str">
        <f>IF($U248="","",VLOOKUP(Upload!G248,'Other Codes'!$G$2:$H$10,2,FALSE))</f>
        <v>Projected</v>
      </c>
      <c r="I248" s="14">
        <f>IF($U248="","",Municipal!$M$7)</f>
        <v>6</v>
      </c>
      <c r="J248" s="14" t="str">
        <f>IF($U248="","",VLOOKUP(Upload!I248,'Other Codes'!$J$2:$K$8,2,FALSE))</f>
        <v>Total MTPA</v>
      </c>
      <c r="K248" s="14">
        <f>IF($U248="","",'Municipal COVID19 '!A5)</f>
        <v>10</v>
      </c>
      <c r="L248" s="14" t="str">
        <f>IF($U248="","",VLOOKUP(K248,'Account Codes'!$E:$F,2,FALSE))</f>
        <v>COVID Aid</v>
      </c>
      <c r="M248" s="14">
        <f>IF($U248="","",'Municipal COVID19 '!B5)</f>
        <v>10</v>
      </c>
      <c r="N248" s="14" t="str">
        <f>IF($U248="","",VLOOKUP(CONCATENATE(Upload!$K248,Upload!M248),'Account Codes'!$B:$I,8,FALSE))</f>
        <v>COVID Aid</v>
      </c>
      <c r="O248" s="14">
        <f>IF($U248="","",'Municipal COVID19 '!$H$2)</f>
        <v>60</v>
      </c>
      <c r="P248" s="14" t="str">
        <f>IF($U248="","",VLOOKUP(CONCATENATE(Upload!$K248,Upload!O248),'Account Codes'!$C:$L,10,FALSE))</f>
        <v>COVID Aid Revenue ONLY ARPA</v>
      </c>
      <c r="Q248" s="14">
        <f>IF($U248="","",'Municipal COVID19 '!$H$2)</f>
        <v>60</v>
      </c>
      <c r="R248" s="14" t="str">
        <f>IF($U248="","",VLOOKUP(CONCATENATE(Upload!$K248,Upload!Q248),'Account Codes'!$D:$O,12,FALSE))</f>
        <v>COVID Aid Revenue ONLY ARPA</v>
      </c>
      <c r="S248" s="14">
        <f>IF($U248="","",'Municipal COVID19 '!E5+100)</f>
        <v>301</v>
      </c>
      <c r="T248" s="14" t="str">
        <f>IF($U248="","",VLOOKUP(CONCATENATE(Upload!$K248,Upload!S248),'Account Codes'!$A:$S,18,FALSE))</f>
        <v>CRF Revenue</v>
      </c>
      <c r="U248" s="14">
        <f>IF('Municipal COVID19 '!A5="","",'Municipal COVID19 '!H5)</f>
        <v>0</v>
      </c>
      <c r="V248" s="14" t="str">
        <f>IF($U248="","",VLOOKUP(CONCATENATE(Upload!$K248,S248),'Account Codes'!$A:$S,19,FALSE))</f>
        <v>Coronavirus Relief Funds, federal funds associated with the Coronavirus Relief Act passed in March of 2020</v>
      </c>
      <c r="W248" s="14">
        <f>IF($U248="","",VLOOKUP(CONCATENATE(Upload!$K248,S248),'Account Codes'!$A:$T,20,FALSE))</f>
        <v>0</v>
      </c>
    </row>
    <row r="249" spans="1:24" x14ac:dyDescent="0.25">
      <c r="A249" s="14">
        <f>IF($U249="","",Municipal!$D$1)</f>
        <v>1010</v>
      </c>
      <c r="B249" s="14" t="str">
        <f>IF($U249="","",Municipal!$G$1)</f>
        <v>Barrington</v>
      </c>
      <c r="C249" s="14">
        <f>IF($U249="","",Municipal!$D$3)</f>
        <v>2</v>
      </c>
      <c r="D249" s="14" t="str">
        <f>IF($U249="","",Municipal!$G$3)</f>
        <v>Budget to Actual 1</v>
      </c>
      <c r="E249" s="14">
        <f>IF($U249="","",Municipal!$G$2)</f>
        <v>2023</v>
      </c>
      <c r="F249" s="14" t="str">
        <f t="shared" si="16"/>
        <v>Fiscal Year of Report</v>
      </c>
      <c r="G249" s="14">
        <f>IF($U249="","",Municipal!$G$6)</f>
        <v>8</v>
      </c>
      <c r="H249" s="14" t="str">
        <f>IF($U249="","",VLOOKUP(Upload!G249,'Other Codes'!$G$2:$H$10,2,FALSE))</f>
        <v>Projected</v>
      </c>
      <c r="I249" s="14">
        <f>IF($U249="","",Municipal!$M$7)</f>
        <v>6</v>
      </c>
      <c r="J249" s="14" t="str">
        <f>IF($U249="","",VLOOKUP(Upload!I249,'Other Codes'!$J$2:$K$8,2,FALSE))</f>
        <v>Total MTPA</v>
      </c>
      <c r="K249" s="14">
        <f>IF($U249="","",'Municipal COVID19 '!A6)</f>
        <v>10</v>
      </c>
      <c r="L249" s="14" t="str">
        <f>IF($U249="","",VLOOKUP(K249,'Account Codes'!$E:$F,2,FALSE))</f>
        <v>COVID Aid</v>
      </c>
      <c r="M249" s="14">
        <f>IF($U249="","",'Municipal COVID19 '!B6)</f>
        <v>10</v>
      </c>
      <c r="N249" s="14" t="str">
        <f>IF($U249="","",VLOOKUP(CONCATENATE(Upload!$K249,Upload!M249),'Account Codes'!$B:$I,8,FALSE))</f>
        <v>COVID Aid</v>
      </c>
      <c r="O249" s="14">
        <f>IF($U249="","",'Municipal COVID19 '!$H$2)</f>
        <v>60</v>
      </c>
      <c r="P249" s="14" t="str">
        <f>IF($U249="","",VLOOKUP(CONCATENATE(Upload!$K249,Upload!O249),'Account Codes'!$C:$L,10,FALSE))</f>
        <v>COVID Aid Revenue ONLY ARPA</v>
      </c>
      <c r="Q249" s="14">
        <f>IF($U249="","",'Municipal COVID19 '!$H$2)</f>
        <v>60</v>
      </c>
      <c r="R249" s="14" t="str">
        <f>IF($U249="","",VLOOKUP(CONCATENATE(Upload!$K249,Upload!Q249),'Account Codes'!$D:$O,12,FALSE))</f>
        <v>COVID Aid Revenue ONLY ARPA</v>
      </c>
      <c r="S249" s="14">
        <f>IF($U249="","",'Municipal COVID19 '!E6+100)</f>
        <v>302</v>
      </c>
      <c r="T249" s="14" t="str">
        <f>IF($U249="","",VLOOKUP(CONCATENATE(Upload!$K249,Upload!S249),'Account Codes'!$A:$S,18,FALSE))</f>
        <v>Other Federal Reimbursements Revenue</v>
      </c>
      <c r="U249" s="14">
        <f>IF('Municipal COVID19 '!A6="","",'Municipal COVID19 '!H6)</f>
        <v>0</v>
      </c>
      <c r="V249" s="14" t="str">
        <f>IF($U249="","",VLOOKUP(CONCATENATE(Upload!$K249,S249),'Account Codes'!$A:$S,19,FALSE))</f>
        <v>Any other expenditure subject to a federal reimbursement not associated with CRF or FEMA</v>
      </c>
      <c r="W249" s="14">
        <f>IF($U249="","",VLOOKUP(CONCATENATE(Upload!$K249,S249),'Account Codes'!$A:$T,20,FALSE))</f>
        <v>0</v>
      </c>
    </row>
    <row r="250" spans="1:24" x14ac:dyDescent="0.25">
      <c r="A250" s="14">
        <f>IF($U250="","",Municipal!$D$1)</f>
        <v>1010</v>
      </c>
      <c r="B250" s="14" t="str">
        <f>IF($U250="","",Municipal!$G$1)</f>
        <v>Barrington</v>
      </c>
      <c r="C250" s="14">
        <f>IF($U250="","",Municipal!$D$3)</f>
        <v>2</v>
      </c>
      <c r="D250" s="14" t="str">
        <f>IF($U250="","",Municipal!$G$3)</f>
        <v>Budget to Actual 1</v>
      </c>
      <c r="E250" s="14">
        <f>IF($U250="","",Municipal!$G$2)</f>
        <v>2023</v>
      </c>
      <c r="F250" s="14" t="str">
        <f t="shared" si="16"/>
        <v>Fiscal Year of Report</v>
      </c>
      <c r="G250" s="14">
        <f>IF($U250="","",Municipal!$G$6)</f>
        <v>8</v>
      </c>
      <c r="H250" s="14" t="str">
        <f>IF($U250="","",VLOOKUP(Upload!G250,'Other Codes'!$G$2:$H$10,2,FALSE))</f>
        <v>Projected</v>
      </c>
      <c r="I250" s="14">
        <f>IF($U250="","",Municipal!$M$7)</f>
        <v>6</v>
      </c>
      <c r="J250" s="14" t="str">
        <f>IF($U250="","",VLOOKUP(Upload!I250,'Other Codes'!$J$2:$K$8,2,FALSE))</f>
        <v>Total MTPA</v>
      </c>
      <c r="K250" s="14">
        <f>IF($U250="","",'Municipal COVID19 '!A7)</f>
        <v>10</v>
      </c>
      <c r="L250" s="14" t="str">
        <f>IF($U250="","",VLOOKUP(K250,'Account Codes'!$E:$F,2,FALSE))</f>
        <v>COVID Aid</v>
      </c>
      <c r="M250" s="14">
        <f>IF($U250="","",'Municipal COVID19 '!B7)</f>
        <v>10</v>
      </c>
      <c r="N250" s="14" t="str">
        <f>IF($U250="","",VLOOKUP(CONCATENATE(Upload!$K250,Upload!M250),'Account Codes'!$B:$I,8,FALSE))</f>
        <v>COVID Aid</v>
      </c>
      <c r="O250" s="14">
        <f>IF($U250="","",'Municipal COVID19 '!$H$2)</f>
        <v>60</v>
      </c>
      <c r="P250" s="14" t="str">
        <f>IF($U250="","",VLOOKUP(CONCATENATE(Upload!$K250,Upload!O250),'Account Codes'!$C:$L,10,FALSE))</f>
        <v>COVID Aid Revenue ONLY ARPA</v>
      </c>
      <c r="Q250" s="14">
        <f>IF($U250="","",'Municipal COVID19 '!$H$2)</f>
        <v>60</v>
      </c>
      <c r="R250" s="14" t="str">
        <f>IF($U250="","",VLOOKUP(CONCATENATE(Upload!$K250,Upload!Q250),'Account Codes'!$D:$O,12,FALSE))</f>
        <v>COVID Aid Revenue ONLY ARPA</v>
      </c>
      <c r="S250" s="14">
        <f>IF($U250="","",'Municipal COVID19 '!E7+100)</f>
        <v>303</v>
      </c>
      <c r="T250" s="14" t="str">
        <f>IF($U250="","",VLOOKUP(CONCATENATE(Upload!$K250,Upload!S250),'Account Codes'!$A:$S,18,FALSE))</f>
        <v>No Federal Reimbursements Revenue</v>
      </c>
      <c r="U250" s="14">
        <f>IF('Municipal COVID19 '!A7="","",'Municipal COVID19 '!H7)</f>
        <v>0</v>
      </c>
      <c r="V250" s="14" t="str">
        <f>IF($U250="","",VLOOKUP(CONCATENATE(Upload!$K250,S250),'Account Codes'!$A:$S,19,FALSE))</f>
        <v>COVID 19 related expenditures with no qualifying associated federal reimbursements (amount should not represent portion of local amount not being funded by federal program, example FEMA covers 75% with local responsible for 25%, 25% should not be reflected in this item)</v>
      </c>
      <c r="W250" s="14">
        <f>IF($U250="","",VLOOKUP(CONCATENATE(Upload!$K250,S250),'Account Codes'!$A:$T,20,FALSE))</f>
        <v>0</v>
      </c>
    </row>
    <row r="251" spans="1:24" x14ac:dyDescent="0.25">
      <c r="A251" s="14">
        <f>IF($U251="","",Municipal!$D$1)</f>
        <v>1010</v>
      </c>
      <c r="B251" s="14" t="str">
        <f>IF($U251="","",Municipal!$G$1)</f>
        <v>Barrington</v>
      </c>
      <c r="C251" s="14">
        <f>IF($U251="","",Municipal!$D$3)</f>
        <v>2</v>
      </c>
      <c r="D251" s="14" t="str">
        <f>IF($U251="","",Municipal!$G$3)</f>
        <v>Budget to Actual 1</v>
      </c>
      <c r="E251" s="14">
        <f>IF($U251="","",Municipal!$G$2)</f>
        <v>2023</v>
      </c>
      <c r="F251" s="14" t="str">
        <f t="shared" si="16"/>
        <v>Fiscal Year of Report</v>
      </c>
      <c r="G251" s="14">
        <f>IF($U251="","",Municipal!$G$6)</f>
        <v>8</v>
      </c>
      <c r="H251" s="14" t="str">
        <f>IF($U251="","",VLOOKUP(Upload!G251,'Other Codes'!$G$2:$H$10,2,FALSE))</f>
        <v>Projected</v>
      </c>
      <c r="I251" s="14">
        <f>IF($U251="","",Municipal!$M$7)</f>
        <v>6</v>
      </c>
      <c r="J251" s="14" t="str">
        <f>IF($U251="","",VLOOKUP(Upload!I251,'Other Codes'!$J$2:$K$8,2,FALSE))</f>
        <v>Total MTPA</v>
      </c>
      <c r="K251" s="14">
        <f>IF($U251="","",'Municipal COVID19 '!A8)</f>
        <v>10</v>
      </c>
      <c r="L251" s="14" t="str">
        <f>IF($U251="","",VLOOKUP(K251,'Account Codes'!$E:$F,2,FALSE))</f>
        <v>COVID Aid</v>
      </c>
      <c r="M251" s="14">
        <f>IF($U251="","",'Municipal COVID19 '!B8)</f>
        <v>10</v>
      </c>
      <c r="N251" s="14" t="str">
        <f>IF($U251="","",VLOOKUP(CONCATENATE(Upload!$K251,Upload!M251),'Account Codes'!$B:$I,8,FALSE))</f>
        <v>COVID Aid</v>
      </c>
      <c r="O251" s="14">
        <f>IF($U251="","",'Municipal COVID19 '!$H$2)</f>
        <v>60</v>
      </c>
      <c r="P251" s="14" t="str">
        <f>IF($U251="","",VLOOKUP(CONCATENATE(Upload!$K251,Upload!O251),'Account Codes'!$C:$L,10,FALSE))</f>
        <v>COVID Aid Revenue ONLY ARPA</v>
      </c>
      <c r="Q251" s="14">
        <f>IF($U251="","",'Municipal COVID19 '!$H$2)</f>
        <v>60</v>
      </c>
      <c r="R251" s="14" t="str">
        <f>IF($U251="","",VLOOKUP(CONCATENATE(Upload!$K251,Upload!Q251),'Account Codes'!$D:$O,12,FALSE))</f>
        <v>COVID Aid Revenue ONLY ARPA</v>
      </c>
      <c r="S251" s="14">
        <f>IF($U251="","",'Municipal COVID19 '!E8+100)</f>
        <v>600</v>
      </c>
      <c r="T251" s="14" t="str">
        <f>IF($U251="","",VLOOKUP(CONCATENATE(Upload!$K251,Upload!S251),'Account Codes'!$A:$S,18,FALSE))</f>
        <v>ARPA Total Revenue</v>
      </c>
      <c r="U251" s="14">
        <f>IF('Municipal COVID19 '!A8="","",'Municipal COVID19 '!H8)</f>
        <v>0</v>
      </c>
      <c r="V251" s="14" t="str">
        <f>IF($U251="","",VLOOKUP(CONCATENATE(Upload!$K251,S251),'Account Codes'!$A:$S,19,FALSE))</f>
        <v>Total Revenue recognized in fiscal year from ARPA</v>
      </c>
      <c r="W251" s="14">
        <f>IF($U251="","",VLOOKUP(CONCATENATE(Upload!$K251,S251),'Account Codes'!$A:$T,20,FALSE))</f>
        <v>0</v>
      </c>
    </row>
    <row r="252" spans="1:24" x14ac:dyDescent="0.25">
      <c r="A252" s="14"/>
      <c r="B252" s="14"/>
      <c r="C252" s="14"/>
      <c r="D252" s="14"/>
      <c r="E252" s="14"/>
      <c r="F252" s="14"/>
      <c r="G252" s="14"/>
      <c r="H252" s="14"/>
      <c r="I252" s="14"/>
      <c r="J252" s="14"/>
      <c r="K252" s="14"/>
      <c r="L252" s="14"/>
      <c r="M252" s="14"/>
      <c r="N252" s="14"/>
      <c r="O252" s="14" t="str">
        <f>IF($U252="","",'Municipal COVID19 '!$H$2)</f>
        <v/>
      </c>
      <c r="P252" s="14"/>
      <c r="Q252" s="14" t="str">
        <f>IF($U252="","",'Municipal COVID19 '!$H$2)</f>
        <v/>
      </c>
      <c r="R252" s="14"/>
      <c r="S252" s="14"/>
      <c r="T252" s="14"/>
      <c r="U252" s="14"/>
      <c r="V252" s="14"/>
      <c r="W252" s="14"/>
    </row>
    <row r="253" spans="1:24" x14ac:dyDescent="0.25">
      <c r="A253" s="14">
        <f>IF($U253="","",Municipal!$D$1)</f>
        <v>1010</v>
      </c>
      <c r="B253" s="14" t="str">
        <f>IF($U253="","",Municipal!$G$1)</f>
        <v>Barrington</v>
      </c>
      <c r="C253" s="14">
        <f>IF($U253="","",Municipal!$D$3)</f>
        <v>2</v>
      </c>
      <c r="D253" s="14" t="str">
        <f>IF($U253="","",Municipal!$G$3)</f>
        <v>Budget to Actual 1</v>
      </c>
      <c r="E253" s="14">
        <f>IF($U253="","",Municipal!$G$2)</f>
        <v>2023</v>
      </c>
      <c r="F253" s="14" t="str">
        <f t="shared" si="16"/>
        <v>Fiscal Year of Report</v>
      </c>
      <c r="G253" s="14">
        <f>IF($U253="","",Municipal!$G$6)</f>
        <v>8</v>
      </c>
      <c r="H253" s="14" t="str">
        <f>IF($U253="","",VLOOKUP(Upload!G253,'Other Codes'!$G$2:$H$10,2,FALSE))</f>
        <v>Projected</v>
      </c>
      <c r="I253" s="14">
        <f>IF($U253="","",Municipal!$M$7)</f>
        <v>6</v>
      </c>
      <c r="J253" s="14" t="str">
        <f>IF($U253="","",VLOOKUP(Upload!I253,'Other Codes'!$J$2:$K$8,2,FALSE))</f>
        <v>Total MTPA</v>
      </c>
      <c r="K253" s="14">
        <f>IF($U253="","",'Municipal COVID19 '!A10)</f>
        <v>10</v>
      </c>
      <c r="L253" s="14" t="str">
        <f>IF($U253="","",VLOOKUP(K253,'Account Codes'!$E:$F,2,FALSE))</f>
        <v>COVID Aid</v>
      </c>
      <c r="M253" s="14">
        <f>IF($U253="","",'Municipal COVID19 '!B10)</f>
        <v>10</v>
      </c>
      <c r="N253" s="14" t="str">
        <f>IF($U253="","",VLOOKUP(CONCATENATE(Upload!$K253,Upload!M253),'Account Codes'!$B:$I,8,FALSE))</f>
        <v>COVID Aid</v>
      </c>
      <c r="O253" s="14">
        <f>IF($U253="","",'Municipal COVID19 '!$H$2)</f>
        <v>60</v>
      </c>
      <c r="P253" s="14" t="str">
        <f>IF($U253="","",VLOOKUP(CONCATENATE(Upload!$K253,Upload!O253),'Account Codes'!$C:$L,10,FALSE))</f>
        <v>COVID Aid Revenue ONLY ARPA</v>
      </c>
      <c r="Q253" s="14">
        <f>IF($U253="","",'Municipal COVID19 '!$H$2)</f>
        <v>60</v>
      </c>
      <c r="R253" s="14" t="str">
        <f>IF($U253="","",VLOOKUP(CONCATENATE(Upload!$K253,Upload!Q253),'Account Codes'!$D:$O,12,FALSE))</f>
        <v>COVID Aid Revenue ONLY ARPA</v>
      </c>
      <c r="S253" s="14">
        <f>IF($U253="","",'Municipal COVID19 '!E10+100)</f>
        <v>601</v>
      </c>
      <c r="T253" s="14" t="str">
        <f>IF($U253="","",VLOOKUP(CONCATENATE(Upload!$K253,Upload!S253),'Account Codes'!$A:$S,18,FALSE))</f>
        <v>ARPA Public Health Revenue</v>
      </c>
      <c r="U253" s="14">
        <f>IF('Municipal COVID19 '!A10="","",'Municipal COVID19 '!H10)</f>
        <v>0</v>
      </c>
      <c r="V253" s="14" t="str">
        <f>IF($U253="","",VLOOKUP(CONCATENATE(Upload!$K253,S253),'Account Codes'!$A:$S,19,FALSE))</f>
        <v>ARPA offsets Public health expenditures made in direct response to the COVID-19 pandemic, including the purchase of PPE, tests, vaccine or testing center operations, or direct medical costs incurred by the municipality.</v>
      </c>
      <c r="W253" s="14">
        <f>IF($U253="","",VLOOKUP(CONCATENATE(Upload!$K253,S253),'Account Codes'!$A:$T,20,FALSE))</f>
        <v>0</v>
      </c>
    </row>
    <row r="254" spans="1:24" x14ac:dyDescent="0.25">
      <c r="A254" s="14">
        <f>IF($U254="","",Municipal!$D$1)</f>
        <v>1010</v>
      </c>
      <c r="B254" s="14" t="str">
        <f>IF($U254="","",Municipal!$G$1)</f>
        <v>Barrington</v>
      </c>
      <c r="C254" s="14">
        <f>IF($U254="","",Municipal!$D$3)</f>
        <v>2</v>
      </c>
      <c r="D254" s="14" t="str">
        <f>IF($U254="","",Municipal!$G$3)</f>
        <v>Budget to Actual 1</v>
      </c>
      <c r="E254" s="14">
        <f>IF($U254="","",Municipal!$G$2)</f>
        <v>2023</v>
      </c>
      <c r="F254" s="14" t="str">
        <f t="shared" si="16"/>
        <v>Fiscal Year of Report</v>
      </c>
      <c r="G254" s="14">
        <f>IF($U254="","",Municipal!$G$6)</f>
        <v>8</v>
      </c>
      <c r="H254" s="14" t="str">
        <f>IF($U254="","",VLOOKUP(Upload!G254,'Other Codes'!$G$2:$H$10,2,FALSE))</f>
        <v>Projected</v>
      </c>
      <c r="I254" s="14">
        <f>IF($U254="","",Municipal!$M$7)</f>
        <v>6</v>
      </c>
      <c r="J254" s="14" t="str">
        <f>IF($U254="","",VLOOKUP(Upload!I254,'Other Codes'!$J$2:$K$8,2,FALSE))</f>
        <v>Total MTPA</v>
      </c>
      <c r="K254" s="14">
        <f>IF($U254="","",'Municipal COVID19 '!A11)</f>
        <v>10</v>
      </c>
      <c r="L254" s="14" t="str">
        <f>IF($U254="","",VLOOKUP(K254,'Account Codes'!$E:$F,2,FALSE))</f>
        <v>COVID Aid</v>
      </c>
      <c r="M254" s="14">
        <f>IF($U254="","",'Municipal COVID19 '!B11)</f>
        <v>10</v>
      </c>
      <c r="N254" s="14" t="str">
        <f>IF($U254="","",VLOOKUP(CONCATENATE(Upload!$K254,Upload!M254),'Account Codes'!$B:$I,8,FALSE))</f>
        <v>COVID Aid</v>
      </c>
      <c r="O254" s="14">
        <f>IF($U254="","",'Municipal COVID19 '!$H$2)</f>
        <v>60</v>
      </c>
      <c r="P254" s="14" t="str">
        <f>IF($U254="","",VLOOKUP(CONCATENATE(Upload!$K254,Upload!O254),'Account Codes'!$C:$L,10,FALSE))</f>
        <v>COVID Aid Revenue ONLY ARPA</v>
      </c>
      <c r="Q254" s="14">
        <f>IF($U254="","",'Municipal COVID19 '!$H$2)</f>
        <v>60</v>
      </c>
      <c r="R254" s="14" t="str">
        <f>IF($U254="","",VLOOKUP(CONCATENATE(Upload!$K254,Upload!Q254),'Account Codes'!$D:$O,12,FALSE))</f>
        <v>COVID Aid Revenue ONLY ARPA</v>
      </c>
      <c r="S254" s="14">
        <f>IF($U254="","",'Municipal COVID19 '!E11+100)</f>
        <v>602</v>
      </c>
      <c r="T254" s="14" t="str">
        <f>IF($U254="","",VLOOKUP(CONCATENATE(Upload!$K254,Upload!S254),'Account Codes'!$A:$S,18,FALSE))</f>
        <v>ARPA Assistance to businesses Revenue</v>
      </c>
      <c r="U254" s="14">
        <f>IF('Municipal COVID19 '!A11="","",'Municipal COVID19 '!H11)</f>
        <v>0</v>
      </c>
      <c r="V254" s="14" t="str">
        <f>IF($U254="","",VLOOKUP(CONCATENATE(Upload!$K254,S254),'Account Codes'!$A:$S,19,FALSE))</f>
        <v>ARPA offsets Financial or in-kind services or assistance provided to businesses</v>
      </c>
      <c r="W254" s="14">
        <f>IF($U254="","",VLOOKUP(CONCATENATE(Upload!$K254,S254),'Account Codes'!$A:$T,20,FALSE))</f>
        <v>0</v>
      </c>
    </row>
    <row r="255" spans="1:24" x14ac:dyDescent="0.25">
      <c r="A255" s="14">
        <f>IF($U255="","",Municipal!$D$1)</f>
        <v>1010</v>
      </c>
      <c r="B255" s="14" t="str">
        <f>IF($U255="","",Municipal!$G$1)</f>
        <v>Barrington</v>
      </c>
      <c r="C255" s="14">
        <f>IF($U255="","",Municipal!$D$3)</f>
        <v>2</v>
      </c>
      <c r="D255" s="14" t="str">
        <f>IF($U255="","",Municipal!$G$3)</f>
        <v>Budget to Actual 1</v>
      </c>
      <c r="E255" s="14">
        <f>IF($U255="","",Municipal!$G$2)</f>
        <v>2023</v>
      </c>
      <c r="F255" s="14" t="str">
        <f t="shared" si="16"/>
        <v>Fiscal Year of Report</v>
      </c>
      <c r="G255" s="14">
        <f>IF($U255="","",Municipal!$G$6)</f>
        <v>8</v>
      </c>
      <c r="H255" s="14" t="str">
        <f>IF($U255="","",VLOOKUP(Upload!G255,'Other Codes'!$G$2:$H$10,2,FALSE))</f>
        <v>Projected</v>
      </c>
      <c r="I255" s="14">
        <f>IF($U255="","",Municipal!$M$7)</f>
        <v>6</v>
      </c>
      <c r="J255" s="14" t="str">
        <f>IF($U255="","",VLOOKUP(Upload!I255,'Other Codes'!$J$2:$K$8,2,FALSE))</f>
        <v>Total MTPA</v>
      </c>
      <c r="K255" s="14">
        <f>IF($U255="","",'Municipal COVID19 '!A12)</f>
        <v>10</v>
      </c>
      <c r="L255" s="14" t="str">
        <f>IF($U255="","",VLOOKUP(K255,'Account Codes'!$E:$F,2,FALSE))</f>
        <v>COVID Aid</v>
      </c>
      <c r="M255" s="14">
        <f>IF($U255="","",'Municipal COVID19 '!B12)</f>
        <v>10</v>
      </c>
      <c r="N255" s="14" t="str">
        <f>IF($U255="","",VLOOKUP(CONCATENATE(Upload!$K255,Upload!M255),'Account Codes'!$B:$I,8,FALSE))</f>
        <v>COVID Aid</v>
      </c>
      <c r="O255" s="14">
        <f>IF($U255="","",'Municipal COVID19 '!$H$2)</f>
        <v>60</v>
      </c>
      <c r="P255" s="14" t="str">
        <f>IF($U255="","",VLOOKUP(CONCATENATE(Upload!$K255,Upload!O255),'Account Codes'!$C:$L,10,FALSE))</f>
        <v>COVID Aid Revenue ONLY ARPA</v>
      </c>
      <c r="Q255" s="14">
        <f>IF($U255="","",'Municipal COVID19 '!$H$2)</f>
        <v>60</v>
      </c>
      <c r="R255" s="14" t="str">
        <f>IF($U255="","",VLOOKUP(CONCATENATE(Upload!$K255,Upload!Q255),'Account Codes'!$D:$O,12,FALSE))</f>
        <v>COVID Aid Revenue ONLY ARPA</v>
      </c>
      <c r="S255" s="14">
        <f>IF($U255="","",'Municipal COVID19 '!E12+100)</f>
        <v>603</v>
      </c>
      <c r="T255" s="14" t="str">
        <f>IF($U255="","",VLOOKUP(CONCATENATE(Upload!$K255,Upload!S255),'Account Codes'!$A:$S,18,FALSE))</f>
        <v>ARPA Assistance to nonprofit organizations Revenue</v>
      </c>
      <c r="U255" s="14">
        <f>IF('Municipal COVID19 '!A12="","",'Municipal COVID19 '!H12)</f>
        <v>0</v>
      </c>
      <c r="V255" s="14" t="str">
        <f>IF($U255="","",VLOOKUP(CONCATENATE(Upload!$K255,S255),'Account Codes'!$A:$S,19,FALSE))</f>
        <v>ARPA offsets Financial or in-kind services or assistance provided to nonprofit organizations</v>
      </c>
      <c r="W255" s="14">
        <f>IF($U255="","",VLOOKUP(CONCATENATE(Upload!$K255,S255),'Account Codes'!$A:$T,20,FALSE))</f>
        <v>0</v>
      </c>
    </row>
    <row r="256" spans="1:24" x14ac:dyDescent="0.25">
      <c r="A256" s="14">
        <f>IF($U256="","",Municipal!$D$1)</f>
        <v>1010</v>
      </c>
      <c r="B256" s="14" t="str">
        <f>IF($U256="","",Municipal!$G$1)</f>
        <v>Barrington</v>
      </c>
      <c r="C256" s="14">
        <f>IF($U256="","",Municipal!$D$3)</f>
        <v>2</v>
      </c>
      <c r="D256" s="14" t="str">
        <f>IF($U256="","",Municipal!$G$3)</f>
        <v>Budget to Actual 1</v>
      </c>
      <c r="E256" s="14">
        <f>IF($U256="","",Municipal!$G$2)</f>
        <v>2023</v>
      </c>
      <c r="F256" s="14" t="str">
        <f t="shared" si="16"/>
        <v>Fiscal Year of Report</v>
      </c>
      <c r="G256" s="14">
        <f>IF($U256="","",Municipal!$G$6)</f>
        <v>8</v>
      </c>
      <c r="H256" s="14" t="str">
        <f>IF($U256="","",VLOOKUP(Upload!G256,'Other Codes'!$G$2:$H$10,2,FALSE))</f>
        <v>Projected</v>
      </c>
      <c r="I256" s="14">
        <f>IF($U256="","",Municipal!$M$7)</f>
        <v>6</v>
      </c>
      <c r="J256" s="14" t="str">
        <f>IF($U256="","",VLOOKUP(Upload!I256,'Other Codes'!$J$2:$K$8,2,FALSE))</f>
        <v>Total MTPA</v>
      </c>
      <c r="K256" s="14">
        <f>IF($U256="","",'Municipal COVID19 '!A13)</f>
        <v>10</v>
      </c>
      <c r="L256" s="14" t="str">
        <f>IF($U256="","",VLOOKUP(K256,'Account Codes'!$E:$F,2,FALSE))</f>
        <v>COVID Aid</v>
      </c>
      <c r="M256" s="14">
        <f>IF($U256="","",'Municipal COVID19 '!B13)</f>
        <v>10</v>
      </c>
      <c r="N256" s="14" t="str">
        <f>IF($U256="","",VLOOKUP(CONCATENATE(Upload!$K256,Upload!M256),'Account Codes'!$B:$I,8,FALSE))</f>
        <v>COVID Aid</v>
      </c>
      <c r="O256" s="14">
        <f>IF($U256="","",'Municipal COVID19 '!$H$2)</f>
        <v>60</v>
      </c>
      <c r="P256" s="14" t="str">
        <f>IF($U256="","",VLOOKUP(CONCATENATE(Upload!$K256,Upload!O256),'Account Codes'!$C:$L,10,FALSE))</f>
        <v>COVID Aid Revenue ONLY ARPA</v>
      </c>
      <c r="Q256" s="14">
        <f>IF($U256="","",'Municipal COVID19 '!$H$2)</f>
        <v>60</v>
      </c>
      <c r="R256" s="14" t="str">
        <f>IF($U256="","",VLOOKUP(CONCATENATE(Upload!$K256,Upload!Q256),'Account Codes'!$D:$O,12,FALSE))</f>
        <v>COVID Aid Revenue ONLY ARPA</v>
      </c>
      <c r="S256" s="14">
        <f>IF($U256="","",'Municipal COVID19 '!E13+100)</f>
        <v>604</v>
      </c>
      <c r="T256" s="14" t="str">
        <f>IF($U256="","",VLOOKUP(CONCATENATE(Upload!$K256,Upload!S256),'Account Codes'!$A:$S,18,FALSE))</f>
        <v>ARPA Assistance to households or individuals Revenue</v>
      </c>
      <c r="U256" s="14">
        <f>IF('Municipal COVID19 '!A13="","",'Municipal COVID19 '!H13)</f>
        <v>0</v>
      </c>
      <c r="V256" s="14" t="str">
        <f>IF($U256="","",VLOOKUP(CONCATENATE(Upload!$K256,S256),'Account Codes'!$A:$S,19,FALSE))</f>
        <v>ARPA  offsets Financial or in-kind services or assistance provided to individuals or households</v>
      </c>
      <c r="W256" s="14">
        <f>IF($U256="","",VLOOKUP(CONCATENATE(Upload!$K256,S256),'Account Codes'!$A:$T,20,FALSE))</f>
        <v>0</v>
      </c>
    </row>
    <row r="257" spans="1:24" x14ac:dyDescent="0.25">
      <c r="A257" s="14">
        <f>IF($U257="","",Municipal!$D$1)</f>
        <v>1010</v>
      </c>
      <c r="B257" s="14" t="str">
        <f>IF($U257="","",Municipal!$G$1)</f>
        <v>Barrington</v>
      </c>
      <c r="C257" s="14">
        <f>IF($U257="","",Municipal!$D$3)</f>
        <v>2</v>
      </c>
      <c r="D257" s="14" t="str">
        <f>IF($U257="","",Municipal!$G$3)</f>
        <v>Budget to Actual 1</v>
      </c>
      <c r="E257" s="14">
        <f>IF($U257="","",Municipal!$G$2)</f>
        <v>2023</v>
      </c>
      <c r="F257" s="14" t="str">
        <f t="shared" si="16"/>
        <v>Fiscal Year of Report</v>
      </c>
      <c r="G257" s="14">
        <f>IF($U257="","",Municipal!$G$6)</f>
        <v>8</v>
      </c>
      <c r="H257" s="14" t="str">
        <f>IF($U257="","",VLOOKUP(Upload!G257,'Other Codes'!$G$2:$H$10,2,FALSE))</f>
        <v>Projected</v>
      </c>
      <c r="I257" s="14">
        <f>IF($U257="","",Municipal!$M$7)</f>
        <v>6</v>
      </c>
      <c r="J257" s="14" t="str">
        <f>IF($U257="","",VLOOKUP(Upload!I257,'Other Codes'!$J$2:$K$8,2,FALSE))</f>
        <v>Total MTPA</v>
      </c>
      <c r="K257" s="14">
        <f>IF($U257="","",'Municipal COVID19 '!A14)</f>
        <v>10</v>
      </c>
      <c r="L257" s="14" t="str">
        <f>IF($U257="","",VLOOKUP(K257,'Account Codes'!$E:$F,2,FALSE))</f>
        <v>COVID Aid</v>
      </c>
      <c r="M257" s="14">
        <f>IF($U257="","",'Municipal COVID19 '!B14)</f>
        <v>10</v>
      </c>
      <c r="N257" s="14" t="str">
        <f>IF($U257="","",VLOOKUP(CONCATENATE(Upload!$K257,Upload!M257),'Account Codes'!$B:$I,8,FALSE))</f>
        <v>COVID Aid</v>
      </c>
      <c r="O257" s="14">
        <f>IF($U257="","",'Municipal COVID19 '!$H$2)</f>
        <v>60</v>
      </c>
      <c r="P257" s="14" t="str">
        <f>IF($U257="","",VLOOKUP(CONCATENATE(Upload!$K257,Upload!O257),'Account Codes'!$C:$L,10,FALSE))</f>
        <v>COVID Aid Revenue ONLY ARPA</v>
      </c>
      <c r="Q257" s="14">
        <f>IF($U257="","",'Municipal COVID19 '!$H$2)</f>
        <v>60</v>
      </c>
      <c r="R257" s="14" t="str">
        <f>IF($U257="","",VLOOKUP(CONCATENATE(Upload!$K257,Upload!Q257),'Account Codes'!$D:$O,12,FALSE))</f>
        <v>COVID Aid Revenue ONLY ARPA</v>
      </c>
      <c r="S257" s="14">
        <f>IF($U257="","",'Municipal COVID19 '!E14+100)</f>
        <v>605</v>
      </c>
      <c r="T257" s="14" t="str">
        <f>IF($U257="","",VLOOKUP(CONCATENATE(Upload!$K257,Upload!S257),'Account Codes'!$A:$S,18,FALSE))</f>
        <v>ARPA Assistance to students or education programs Revenue</v>
      </c>
      <c r="U257" s="14">
        <f>IF('Municipal COVID19 '!A14="","",'Municipal COVID19 '!H14)</f>
        <v>0</v>
      </c>
      <c r="V257" s="14" t="str">
        <f>IF($U257="","",VLOOKUP(CONCATENATE(Upload!$K257,S257),'Account Codes'!$A:$S,19,FALSE))</f>
        <v>ARPA  offsets Financial or in-kind services or assistance provided to students or school districts, such as tutoring, computer hardware, or software purchases, and direct transfers to school districts.</v>
      </c>
      <c r="W257" s="14">
        <f>IF($U257="","",VLOOKUP(CONCATENATE(Upload!$K257,S257),'Account Codes'!$A:$T,20,FALSE))</f>
        <v>0</v>
      </c>
    </row>
    <row r="258" spans="1:24" x14ac:dyDescent="0.25">
      <c r="A258" s="14">
        <f>IF($U258="","",Municipal!$D$1)</f>
        <v>1010</v>
      </c>
      <c r="B258" s="14" t="str">
        <f>IF($U258="","",Municipal!$G$1)</f>
        <v>Barrington</v>
      </c>
      <c r="C258" s="14">
        <f>IF($U258="","",Municipal!$D$3)</f>
        <v>2</v>
      </c>
      <c r="D258" s="14" t="str">
        <f>IF($U258="","",Municipal!$G$3)</f>
        <v>Budget to Actual 1</v>
      </c>
      <c r="E258" s="14">
        <f>IF($U258="","",Municipal!$G$2)</f>
        <v>2023</v>
      </c>
      <c r="F258" s="14" t="str">
        <f t="shared" si="16"/>
        <v>Fiscal Year of Report</v>
      </c>
      <c r="G258" s="14">
        <f>IF($U258="","",Municipal!$G$6)</f>
        <v>8</v>
      </c>
      <c r="H258" s="14" t="str">
        <f>IF($U258="","",VLOOKUP(Upload!G258,'Other Codes'!$G$2:$H$10,2,FALSE))</f>
        <v>Projected</v>
      </c>
      <c r="I258" s="14">
        <f>IF($U258="","",Municipal!$M$7)</f>
        <v>6</v>
      </c>
      <c r="J258" s="14" t="str">
        <f>IF($U258="","",VLOOKUP(Upload!I258,'Other Codes'!$J$2:$K$8,2,FALSE))</f>
        <v>Total MTPA</v>
      </c>
      <c r="K258" s="14">
        <f>IF($U258="","",'Municipal COVID19 '!A15)</f>
        <v>10</v>
      </c>
      <c r="L258" s="14" t="str">
        <f>IF($U258="","",VLOOKUP(K258,'Account Codes'!$E:$F,2,FALSE))</f>
        <v>COVID Aid</v>
      </c>
      <c r="M258" s="14">
        <f>IF($U258="","",'Municipal COVID19 '!B15)</f>
        <v>10</v>
      </c>
      <c r="N258" s="14" t="str">
        <f>IF($U258="","",VLOOKUP(CONCATENATE(Upload!$K258,Upload!M258),'Account Codes'!$B:$I,8,FALSE))</f>
        <v>COVID Aid</v>
      </c>
      <c r="O258" s="14">
        <f>IF($U258="","",'Municipal COVID19 '!$H$2)</f>
        <v>60</v>
      </c>
      <c r="P258" s="14" t="str">
        <f>IF($U258="","",VLOOKUP(CONCATENATE(Upload!$K258,Upload!O258),'Account Codes'!$C:$L,10,FALSE))</f>
        <v>COVID Aid Revenue ONLY ARPA</v>
      </c>
      <c r="Q258" s="14">
        <f>IF($U258="","",'Municipal COVID19 '!$H$2)</f>
        <v>60</v>
      </c>
      <c r="R258" s="14" t="str">
        <f>IF($U258="","",VLOOKUP(CONCATENATE(Upload!$K258,Upload!Q258),'Account Codes'!$D:$O,12,FALSE))</f>
        <v>COVID Aid Revenue ONLY ARPA</v>
      </c>
      <c r="S258" s="14">
        <f>IF($U258="","",'Municipal COVID19 '!E15+100)</f>
        <v>606</v>
      </c>
      <c r="T258" s="14" t="str">
        <f>IF($U258="","",VLOOKUP(CONCATENATE(Upload!$K258,Upload!S258),'Account Codes'!$A:$S,18,FALSE))</f>
        <v>ARPA Tax relief Revenue</v>
      </c>
      <c r="U258" s="14">
        <f>IF('Municipal COVID19 '!A15="","",'Municipal COVID19 '!H15)</f>
        <v>0</v>
      </c>
      <c r="V258" s="14" t="str">
        <f>IF($U258="","",VLOOKUP(CONCATENATE(Upload!$K258,S258),'Account Codes'!$A:$S,19,FALSE))</f>
        <v>ARPA  offsets Use of Local Fiscal Recovery Funds to substitute for property tax or other municipal fees that otherwise would have been paid by residents.  </v>
      </c>
      <c r="W258" s="14">
        <f>IF($U258="","",VLOOKUP(CONCATENATE(Upload!$K258,S258),'Account Codes'!$A:$T,20,FALSE))</f>
        <v>0</v>
      </c>
    </row>
    <row r="259" spans="1:24" x14ac:dyDescent="0.25">
      <c r="A259" s="14">
        <f>IF($U259="","",Municipal!$D$1)</f>
        <v>1010</v>
      </c>
      <c r="B259" s="14" t="str">
        <f>IF($U259="","",Municipal!$G$1)</f>
        <v>Barrington</v>
      </c>
      <c r="C259" s="14">
        <f>IF($U259="","",Municipal!$D$3)</f>
        <v>2</v>
      </c>
      <c r="D259" s="14" t="str">
        <f>IF($U259="","",Municipal!$G$3)</f>
        <v>Budget to Actual 1</v>
      </c>
      <c r="E259" s="14">
        <f>IF($U259="","",Municipal!$G$2)</f>
        <v>2023</v>
      </c>
      <c r="F259" s="14" t="str">
        <f t="shared" si="16"/>
        <v>Fiscal Year of Report</v>
      </c>
      <c r="G259" s="14">
        <f>IF($U259="","",Municipal!$G$6)</f>
        <v>8</v>
      </c>
      <c r="H259" s="14" t="str">
        <f>IF($U259="","",VLOOKUP(Upload!G259,'Other Codes'!$G$2:$H$10,2,FALSE))</f>
        <v>Projected</v>
      </c>
      <c r="I259" s="14">
        <f>IF($U259="","",Municipal!$M$7)</f>
        <v>6</v>
      </c>
      <c r="J259" s="14" t="str">
        <f>IF($U259="","",VLOOKUP(Upload!I259,'Other Codes'!$J$2:$K$8,2,FALSE))</f>
        <v>Total MTPA</v>
      </c>
      <c r="K259" s="14">
        <f>IF($U259="","",'Municipal COVID19 '!A16)</f>
        <v>10</v>
      </c>
      <c r="L259" s="14" t="str">
        <f>IF($U259="","",VLOOKUP(K259,'Account Codes'!$E:$F,2,FALSE))</f>
        <v>COVID Aid</v>
      </c>
      <c r="M259" s="14">
        <f>IF($U259="","",'Municipal COVID19 '!B16)</f>
        <v>10</v>
      </c>
      <c r="N259" s="14" t="str">
        <f>IF($U259="","",VLOOKUP(CONCATENATE(Upload!$K259,Upload!M259),'Account Codes'!$B:$I,8,FALSE))</f>
        <v>COVID Aid</v>
      </c>
      <c r="O259" s="14">
        <f>IF($U259="","",'Municipal COVID19 '!$H$2)</f>
        <v>60</v>
      </c>
      <c r="P259" s="14" t="str">
        <f>IF($U259="","",VLOOKUP(CONCATENATE(Upload!$K259,Upload!O259),'Account Codes'!$C:$L,10,FALSE))</f>
        <v>COVID Aid Revenue ONLY ARPA</v>
      </c>
      <c r="Q259" s="14">
        <f>IF($U259="","",'Municipal COVID19 '!$H$2)</f>
        <v>60</v>
      </c>
      <c r="R259" s="14" t="str">
        <f>IF($U259="","",VLOOKUP(CONCATENATE(Upload!$K259,Upload!Q259),'Account Codes'!$D:$O,12,FALSE))</f>
        <v>COVID Aid Revenue ONLY ARPA</v>
      </c>
      <c r="S259" s="14">
        <f>IF($U259="","",'Municipal COVID19 '!E16+100)</f>
        <v>607</v>
      </c>
      <c r="T259" s="14" t="str">
        <f>IF($U259="","",VLOOKUP(CONCATENATE(Upload!$K259,Upload!S259),'Account Codes'!$A:$S,18,FALSE))</f>
        <v>ARPA Premium pay for pandemic workers Revenue</v>
      </c>
      <c r="U259" s="14">
        <f>IF('Municipal COVID19 '!A16="","",'Municipal COVID19 '!H16)</f>
        <v>0</v>
      </c>
      <c r="V259" s="14" t="str">
        <f>IF($U259="","",VLOOKUP(CONCATENATE(Upload!$K259,S259),'Account Codes'!$A:$S,19,FALSE))</f>
        <v>ARPA offsets  Payments made to municipal or nonmunicipal employees to support retention of employees during the pandemic</v>
      </c>
      <c r="W259" s="14">
        <f>IF($U259="","",VLOOKUP(CONCATENATE(Upload!$K259,S259),'Account Codes'!$A:$T,20,FALSE))</f>
        <v>0</v>
      </c>
    </row>
    <row r="260" spans="1:24" x14ac:dyDescent="0.25">
      <c r="A260" s="14">
        <f>IF($U260="","",Municipal!$D$1)</f>
        <v>1010</v>
      </c>
      <c r="B260" s="14" t="str">
        <f>IF($U260="","",Municipal!$G$1)</f>
        <v>Barrington</v>
      </c>
      <c r="C260" s="14">
        <f>IF($U260="","",Municipal!$D$3)</f>
        <v>2</v>
      </c>
      <c r="D260" s="14" t="str">
        <f>IF($U260="","",Municipal!$G$3)</f>
        <v>Budget to Actual 1</v>
      </c>
      <c r="E260" s="14">
        <f>IF($U260="","",Municipal!$G$2)</f>
        <v>2023</v>
      </c>
      <c r="F260" s="14" t="str">
        <f t="shared" si="16"/>
        <v>Fiscal Year of Report</v>
      </c>
      <c r="G260" s="14">
        <f>IF($U260="","",Municipal!$G$6)</f>
        <v>8</v>
      </c>
      <c r="H260" s="14" t="str">
        <f>IF($U260="","",VLOOKUP(Upload!G260,'Other Codes'!$G$2:$H$10,2,FALSE))</f>
        <v>Projected</v>
      </c>
      <c r="I260" s="14">
        <f>IF($U260="","",Municipal!$M$7)</f>
        <v>6</v>
      </c>
      <c r="J260" s="14" t="str">
        <f>IF($U260="","",VLOOKUP(Upload!I260,'Other Codes'!$J$2:$K$8,2,FALSE))</f>
        <v>Total MTPA</v>
      </c>
      <c r="K260" s="14">
        <f>IF($U260="","",'Municipal COVID19 '!A17)</f>
        <v>10</v>
      </c>
      <c r="L260" s="14" t="str">
        <f>IF($U260="","",VLOOKUP(K260,'Account Codes'!$E:$F,2,FALSE))</f>
        <v>COVID Aid</v>
      </c>
      <c r="M260" s="14">
        <f>IF($U260="","",'Municipal COVID19 '!B17)</f>
        <v>10</v>
      </c>
      <c r="N260" s="14" t="str">
        <f>IF($U260="","",VLOOKUP(CONCATENATE(Upload!$K260,Upload!M260),'Account Codes'!$B:$I,8,FALSE))</f>
        <v>COVID Aid</v>
      </c>
      <c r="O260" s="14">
        <f>IF($U260="","",'Municipal COVID19 '!$H$2)</f>
        <v>60</v>
      </c>
      <c r="P260" s="14" t="str">
        <f>IF($U260="","",VLOOKUP(CONCATENATE(Upload!$K260,Upload!O260),'Account Codes'!$C:$L,10,FALSE))</f>
        <v>COVID Aid Revenue ONLY ARPA</v>
      </c>
      <c r="Q260" s="14">
        <f>IF($U260="","",'Municipal COVID19 '!$H$2)</f>
        <v>60</v>
      </c>
      <c r="R260" s="14" t="str">
        <f>IF($U260="","",VLOOKUP(CONCATENATE(Upload!$K260,Upload!Q260),'Account Codes'!$D:$O,12,FALSE))</f>
        <v>COVID Aid Revenue ONLY ARPA</v>
      </c>
      <c r="S260" s="14">
        <f>IF($U260="","",'Municipal COVID19 '!E17+100)</f>
        <v>608</v>
      </c>
      <c r="T260" s="14" t="str">
        <f>IF($U260="","",VLOOKUP(CONCATENATE(Upload!$K260,Upload!S260),'Account Codes'!$A:$S,18,FALSE))</f>
        <v>ARPA Water or sewer infrastructure Revenue</v>
      </c>
      <c r="U260" s="14">
        <f>IF('Municipal COVID19 '!A17="","",'Municipal COVID19 '!H17)</f>
        <v>0</v>
      </c>
      <c r="V260" s="14" t="str">
        <f>IF($U260="","",VLOOKUP(CONCATENATE(Upload!$K260,S260),'Account Codes'!$A:$S,19,FALSE))</f>
        <v>ARPA  offsets Water or sewer infrastructure Expense (water and sewer infrastructure is excluded from portal reporting due to Implementation Guidance)</v>
      </c>
      <c r="W260" s="14">
        <f>IF($U260="","",VLOOKUP(CONCATENATE(Upload!$K260,S260),'Account Codes'!$A:$T,20,FALSE))</f>
        <v>0</v>
      </c>
    </row>
    <row r="261" spans="1:24" x14ac:dyDescent="0.25">
      <c r="A261" s="14">
        <f>IF($U261="","",Municipal!$D$1)</f>
        <v>1010</v>
      </c>
      <c r="B261" s="14" t="str">
        <f>IF($U261="","",Municipal!$G$1)</f>
        <v>Barrington</v>
      </c>
      <c r="C261" s="14">
        <f>IF($U261="","",Municipal!$D$3)</f>
        <v>2</v>
      </c>
      <c r="D261" s="14" t="str">
        <f>IF($U261="","",Municipal!$G$3)</f>
        <v>Budget to Actual 1</v>
      </c>
      <c r="E261" s="14">
        <f>IF($U261="","",Municipal!$G$2)</f>
        <v>2023</v>
      </c>
      <c r="F261" s="14" t="str">
        <f t="shared" si="16"/>
        <v>Fiscal Year of Report</v>
      </c>
      <c r="G261" s="14">
        <f>IF($U261="","",Municipal!$G$6)</f>
        <v>8</v>
      </c>
      <c r="H261" s="14" t="str">
        <f>IF($U261="","",VLOOKUP(Upload!G261,'Other Codes'!$G$2:$H$10,2,FALSE))</f>
        <v>Projected</v>
      </c>
      <c r="I261" s="14">
        <f>IF($U261="","",Municipal!$M$7)</f>
        <v>6</v>
      </c>
      <c r="J261" s="14" t="str">
        <f>IF($U261="","",VLOOKUP(Upload!I261,'Other Codes'!$J$2:$K$8,2,FALSE))</f>
        <v>Total MTPA</v>
      </c>
      <c r="K261" s="14">
        <f>IF($U261="","",'Municipal COVID19 '!A18)</f>
        <v>10</v>
      </c>
      <c r="L261" s="14" t="str">
        <f>IF($U261="","",VLOOKUP(K261,'Account Codes'!$E:$F,2,FALSE))</f>
        <v>COVID Aid</v>
      </c>
      <c r="M261" s="14">
        <f>IF($U261="","",'Municipal COVID19 '!B18)</f>
        <v>10</v>
      </c>
      <c r="N261" s="14" t="str">
        <f>IF($U261="","",VLOOKUP(CONCATENATE(Upload!$K261,Upload!M261),'Account Codes'!$B:$I,8,FALSE))</f>
        <v>COVID Aid</v>
      </c>
      <c r="O261" s="14">
        <f>IF($U261="","",'Municipal COVID19 '!$H$2)</f>
        <v>60</v>
      </c>
      <c r="P261" s="14" t="str">
        <f>IF($U261="","",VLOOKUP(CONCATENATE(Upload!$K261,Upload!O261),'Account Codes'!$C:$L,10,FALSE))</f>
        <v>COVID Aid Revenue ONLY ARPA</v>
      </c>
      <c r="Q261" s="14">
        <f>IF($U261="","",'Municipal COVID19 '!$H$2)</f>
        <v>60</v>
      </c>
      <c r="R261" s="14" t="str">
        <f>IF($U261="","",VLOOKUP(CONCATENATE(Upload!$K261,Upload!Q261),'Account Codes'!$D:$O,12,FALSE))</f>
        <v>COVID Aid Revenue ONLY ARPA</v>
      </c>
      <c r="S261" s="14">
        <f>IF($U261="","",'Municipal COVID19 '!E18+100)</f>
        <v>609</v>
      </c>
      <c r="T261" s="14" t="str">
        <f>IF($U261="","",VLOOKUP(CONCATENATE(Upload!$K261,Upload!S261),'Account Codes'!$A:$S,18,FALSE))</f>
        <v>ARPA Broadband or cyber security infrastructure Revenue</v>
      </c>
      <c r="U261" s="14">
        <f>IF('Municipal COVID19 '!A18="","",'Municipal COVID19 '!H18)</f>
        <v>0</v>
      </c>
      <c r="V261" s="14" t="str">
        <f>IF($U261="","",VLOOKUP(CONCATENATE(Upload!$K261,S261),'Account Codes'!$A:$S,19,FALSE))</f>
        <v>ARPA  offsets spent on broad band or improvements to cyber security</v>
      </c>
      <c r="W261" s="14">
        <f>IF($U261="","",VLOOKUP(CONCATENATE(Upload!$K261,S261),'Account Codes'!$A:$T,20,FALSE))</f>
        <v>0</v>
      </c>
    </row>
    <row r="262" spans="1:24" x14ac:dyDescent="0.25">
      <c r="A262" s="14">
        <f>IF($U262="","",Municipal!$D$1)</f>
        <v>1010</v>
      </c>
      <c r="B262" s="14" t="str">
        <f>IF($U262="","",Municipal!$G$1)</f>
        <v>Barrington</v>
      </c>
      <c r="C262" s="14">
        <f>IF($U262="","",Municipal!$D$3)</f>
        <v>2</v>
      </c>
      <c r="D262" s="14" t="str">
        <f>IF($U262="","",Municipal!$G$3)</f>
        <v>Budget to Actual 1</v>
      </c>
      <c r="E262" s="14">
        <f>IF($U262="","",Municipal!$G$2)</f>
        <v>2023</v>
      </c>
      <c r="F262" s="14" t="str">
        <f t="shared" si="16"/>
        <v>Fiscal Year of Report</v>
      </c>
      <c r="G262" s="14">
        <f>IF($U262="","",Municipal!$G$6)</f>
        <v>8</v>
      </c>
      <c r="H262" s="14" t="str">
        <f>IF($U262="","",VLOOKUP(Upload!G262,'Other Codes'!$G$2:$H$10,2,FALSE))</f>
        <v>Projected</v>
      </c>
      <c r="I262" s="14">
        <f>IF($U262="","",Municipal!$M$7)</f>
        <v>6</v>
      </c>
      <c r="J262" s="14" t="str">
        <f>IF($U262="","",VLOOKUP(Upload!I262,'Other Codes'!$J$2:$K$8,2,FALSE))</f>
        <v>Total MTPA</v>
      </c>
      <c r="K262" s="14">
        <f>IF($U262="","",'Municipal COVID19 '!A19)</f>
        <v>10</v>
      </c>
      <c r="L262" s="14" t="str">
        <f>IF($U262="","",VLOOKUP(K262,'Account Codes'!$E:$F,2,FALSE))</f>
        <v>COVID Aid</v>
      </c>
      <c r="M262" s="14">
        <f>IF($U262="","",'Municipal COVID19 '!B19)</f>
        <v>10</v>
      </c>
      <c r="N262" s="14" t="str">
        <f>IF($U262="","",VLOOKUP(CONCATENATE(Upload!$K262,Upload!M262),'Account Codes'!$B:$I,8,FALSE))</f>
        <v>COVID Aid</v>
      </c>
      <c r="O262" s="14">
        <f>IF($U262="","",'Municipal COVID19 '!$H$2)</f>
        <v>60</v>
      </c>
      <c r="P262" s="14" t="str">
        <f>IF($U262="","",VLOOKUP(CONCATENATE(Upload!$K262,Upload!O262),'Account Codes'!$C:$L,10,FALSE))</f>
        <v>COVID Aid Revenue ONLY ARPA</v>
      </c>
      <c r="Q262" s="14">
        <f>IF($U262="","",'Municipal COVID19 '!$H$2)</f>
        <v>60</v>
      </c>
      <c r="R262" s="14" t="str">
        <f>IF($U262="","",VLOOKUP(CONCATENATE(Upload!$K262,Upload!Q262),'Account Codes'!$D:$O,12,FALSE))</f>
        <v>COVID Aid Revenue ONLY ARPA</v>
      </c>
      <c r="S262" s="14">
        <f>IF($U262="","",'Municipal COVID19 '!E19+100)</f>
        <v>610</v>
      </c>
      <c r="T262" s="14" t="str">
        <f>IF($U262="","",VLOOKUP(CONCATENATE(Upload!$K262,Upload!S262),'Account Codes'!$A:$S,18,FALSE))</f>
        <v>ARPA Housing Revenue</v>
      </c>
      <c r="U262" s="14">
        <f>IF('Municipal COVID19 '!A19="","",'Municipal COVID19 '!H19)</f>
        <v>0</v>
      </c>
      <c r="V262" s="14" t="str">
        <f>IF($U262="","",VLOOKUP(CONCATENATE(Upload!$K262,S262),'Account Codes'!$A:$S,19,FALSE))</f>
        <v>ARPA  offsets Expenditures intended contribute to the construction of affordable housing units.</v>
      </c>
      <c r="W262" s="14">
        <f>IF($U262="","",VLOOKUP(CONCATENATE(Upload!$K262,S262),'Account Codes'!$A:$T,20,FALSE))</f>
        <v>0</v>
      </c>
    </row>
    <row r="263" spans="1:24" x14ac:dyDescent="0.25">
      <c r="A263" s="14">
        <f>IF($U263="","",Municipal!$D$1)</f>
        <v>1010</v>
      </c>
      <c r="B263" s="14" t="str">
        <f>IF($U263="","",Municipal!$G$1)</f>
        <v>Barrington</v>
      </c>
      <c r="C263" s="14">
        <f>IF($U263="","",Municipal!$D$3)</f>
        <v>2</v>
      </c>
      <c r="D263" s="14" t="str">
        <f>IF($U263="","",Municipal!$G$3)</f>
        <v>Budget to Actual 1</v>
      </c>
      <c r="E263" s="14">
        <f>IF($U263="","",Municipal!$G$2)</f>
        <v>2023</v>
      </c>
      <c r="F263" s="14" t="str">
        <f t="shared" si="16"/>
        <v>Fiscal Year of Report</v>
      </c>
      <c r="G263" s="14">
        <f>IF($U263="","",Municipal!$G$6)</f>
        <v>8</v>
      </c>
      <c r="H263" s="14" t="str">
        <f>IF($U263="","",VLOOKUP(Upload!G263,'Other Codes'!$G$2:$H$10,2,FALSE))</f>
        <v>Projected</v>
      </c>
      <c r="I263" s="14">
        <f>IF($U263="","",Municipal!$M$7)</f>
        <v>6</v>
      </c>
      <c r="J263" s="14" t="str">
        <f>IF($U263="","",VLOOKUP(Upload!I263,'Other Codes'!$J$2:$K$8,2,FALSE))</f>
        <v>Total MTPA</v>
      </c>
      <c r="K263" s="14">
        <f>IF($U263="","",'Municipal COVID19 '!A20)</f>
        <v>10</v>
      </c>
      <c r="L263" s="14" t="str">
        <f>IF($U263="","",VLOOKUP(K263,'Account Codes'!$E:$F,2,FALSE))</f>
        <v>COVID Aid</v>
      </c>
      <c r="M263" s="14">
        <f>IF($U263="","",'Municipal COVID19 '!B20)</f>
        <v>10</v>
      </c>
      <c r="N263" s="14" t="str">
        <f>IF($U263="","",VLOOKUP(CONCATENATE(Upload!$K263,Upload!M263),'Account Codes'!$B:$I,8,FALSE))</f>
        <v>COVID Aid</v>
      </c>
      <c r="O263" s="14">
        <f>IF($U263="","",'Municipal COVID19 '!$H$2)</f>
        <v>60</v>
      </c>
      <c r="P263" s="14" t="str">
        <f>IF($U263="","",VLOOKUP(CONCATENATE(Upload!$K263,Upload!O263),'Account Codes'!$C:$L,10,FALSE))</f>
        <v>COVID Aid Revenue ONLY ARPA</v>
      </c>
      <c r="Q263" s="14">
        <f>IF($U263="","",'Municipal COVID19 '!$H$2)</f>
        <v>60</v>
      </c>
      <c r="R263" s="14" t="str">
        <f>IF($U263="","",VLOOKUP(CONCATENATE(Upload!$K263,Upload!Q263),'Account Codes'!$D:$O,12,FALSE))</f>
        <v>COVID Aid Revenue ONLY ARPA</v>
      </c>
      <c r="S263" s="14">
        <f>IF($U263="","",'Municipal COVID19 '!E20+100)</f>
        <v>611</v>
      </c>
      <c r="T263" s="14" t="str">
        <f>IF($U263="","",VLOOKUP(CONCATENATE(Upload!$K263,Upload!S263),'Account Codes'!$A:$S,18,FALSE))</f>
        <v>ARPA Assistance to Fire Districts Revenue</v>
      </c>
      <c r="U263" s="14">
        <f>IF('Municipal COVID19 '!A20="","",'Municipal COVID19 '!H20)</f>
        <v>0</v>
      </c>
      <c r="V263" s="14" t="str">
        <f>IF($U263="","",VLOOKUP(CONCATENATE(Upload!$K263,S263),'Account Codes'!$A:$S,19,FALSE))</f>
        <v>ARPA offsetting Funds Municapal ARPA funding to a local fire district or districts</v>
      </c>
      <c r="W263" s="14">
        <f>IF($U263="","",VLOOKUP(CONCATENATE(Upload!$K263,S263),'Account Codes'!$A:$T,20,FALSE))</f>
        <v>0</v>
      </c>
    </row>
    <row r="264" spans="1:24" x14ac:dyDescent="0.25">
      <c r="A264" s="14">
        <f>IF($U264="","",Municipal!$D$1)</f>
        <v>1010</v>
      </c>
      <c r="B264" s="14" t="str">
        <f>IF($U264="","",Municipal!$G$1)</f>
        <v>Barrington</v>
      </c>
      <c r="C264" s="14">
        <f>IF($U264="","",Municipal!$D$3)</f>
        <v>2</v>
      </c>
      <c r="D264" s="14" t="str">
        <f>IF($U264="","",Municipal!$G$3)</f>
        <v>Budget to Actual 1</v>
      </c>
      <c r="E264" s="14">
        <f>IF($U264="","",Municipal!$G$2)</f>
        <v>2023</v>
      </c>
      <c r="F264" s="14" t="str">
        <f t="shared" si="16"/>
        <v>Fiscal Year of Report</v>
      </c>
      <c r="G264" s="14">
        <f>IF($U264="","",Municipal!$G$6)</f>
        <v>8</v>
      </c>
      <c r="H264" s="14" t="str">
        <f>IF($U264="","",VLOOKUP(Upload!G264,'Other Codes'!$G$2:$H$10,2,FALSE))</f>
        <v>Projected</v>
      </c>
      <c r="I264" s="14">
        <f>IF($U264="","",Municipal!$M$7)</f>
        <v>6</v>
      </c>
      <c r="J264" s="14" t="str">
        <f>IF($U264="","",VLOOKUP(Upload!I264,'Other Codes'!$J$2:$K$8,2,FALSE))</f>
        <v>Total MTPA</v>
      </c>
      <c r="K264" s="14">
        <f>IF($U264="","",'Municipal COVID19 '!A21)</f>
        <v>10</v>
      </c>
      <c r="L264" s="14" t="str">
        <f>IF($U264="","",VLOOKUP(K264,'Account Codes'!$E:$F,2,FALSE))</f>
        <v>COVID Aid</v>
      </c>
      <c r="M264" s="14">
        <f>IF($U264="","",'Municipal COVID19 '!B21)</f>
        <v>10</v>
      </c>
      <c r="N264" s="14" t="str">
        <f>IF($U264="","",VLOOKUP(CONCATENATE(Upload!$K264,Upload!M264),'Account Codes'!$B:$I,8,FALSE))</f>
        <v>COVID Aid</v>
      </c>
      <c r="O264" s="14">
        <f>IF($U264="","",'Municipal COVID19 '!$H$2)</f>
        <v>60</v>
      </c>
      <c r="P264" s="14" t="str">
        <f>IF($U264="","",VLOOKUP(CONCATENATE(Upload!$K264,Upload!O264),'Account Codes'!$C:$L,10,FALSE))</f>
        <v>COVID Aid Revenue ONLY ARPA</v>
      </c>
      <c r="Q264" s="14">
        <f>IF($U264="","",'Municipal COVID19 '!$H$2)</f>
        <v>60</v>
      </c>
      <c r="R264" s="14" t="str">
        <f>IF($U264="","",VLOOKUP(CONCATENATE(Upload!$K264,Upload!Q264),'Account Codes'!$D:$O,12,FALSE))</f>
        <v>COVID Aid Revenue ONLY ARPA</v>
      </c>
      <c r="S264" s="14">
        <f>IF($U264="","",'Municipal COVID19 '!E21+100)</f>
        <v>612</v>
      </c>
      <c r="T264" s="14" t="str">
        <f>IF($U264="","",VLOOKUP(CONCATENATE(Upload!$K264,Upload!S264),'Account Codes'!$A:$S,18,FALSE))</f>
        <v>ARPA Government Services Revenue</v>
      </c>
      <c r="U264" s="14">
        <f>IF('Municipal COVID19 '!A21="","",'Municipal COVID19 '!H21)</f>
        <v>0</v>
      </c>
      <c r="V264" s="14" t="str">
        <f>IF($U264="","",VLOOKUP(CONCATENATE(Upload!$K264,S264),'Account Codes'!$A:$S,19,FALSE))</f>
        <v>ARPA offsetting Funds utilized from ARPA for governmental services (Does not include distributions to fire districts)</v>
      </c>
      <c r="W264" s="14">
        <f>IF($U264="","",VLOOKUP(CONCATENATE(Upload!$K264,S264),'Account Codes'!$A:$T,20,FALSE))</f>
        <v>0</v>
      </c>
    </row>
    <row r="265" spans="1:24" x14ac:dyDescent="0.25">
      <c r="A265" s="14">
        <f>IF($U265="","",Municipal!$D$1)</f>
        <v>1010</v>
      </c>
      <c r="B265" s="14" t="str">
        <f>IF($U265="","",Municipal!$G$1)</f>
        <v>Barrington</v>
      </c>
      <c r="C265" s="14">
        <f>IF($U265="","",Municipal!$D$3)</f>
        <v>2</v>
      </c>
      <c r="D265" s="14" t="str">
        <f>IF($U265="","",Municipal!$G$3)</f>
        <v>Budget to Actual 1</v>
      </c>
      <c r="E265" s="14">
        <f>IF($U265="","",Municipal!$G$2)</f>
        <v>2023</v>
      </c>
      <c r="F265" s="14" t="str">
        <f t="shared" si="16"/>
        <v>Fiscal Year of Report</v>
      </c>
      <c r="G265" s="14">
        <f>IF($U265="","",Municipal!$G$6)</f>
        <v>8</v>
      </c>
      <c r="H265" s="14" t="str">
        <f>IF($U265="","",VLOOKUP(Upload!G265,'Other Codes'!$G$2:$H$10,2,FALSE))</f>
        <v>Projected</v>
      </c>
      <c r="I265" s="14">
        <f>IF($U265="","",Municipal!$M$7)</f>
        <v>6</v>
      </c>
      <c r="J265" s="14" t="str">
        <f>IF($U265="","",VLOOKUP(Upload!I265,'Other Codes'!$J$2:$K$8,2,FALSE))</f>
        <v>Total MTPA</v>
      </c>
      <c r="K265" s="14">
        <f>IF($U265="","",'Municipal COVID19 '!A22)</f>
        <v>10</v>
      </c>
      <c r="L265" s="14" t="str">
        <f>IF($U265="","",VLOOKUP(K265,'Account Codes'!$E:$F,2,FALSE))</f>
        <v>COVID Aid</v>
      </c>
      <c r="M265" s="14">
        <f>IF($U265="","",'Municipal COVID19 '!B22)</f>
        <v>10</v>
      </c>
      <c r="N265" s="14" t="str">
        <f>IF($U265="","",VLOOKUP(CONCATENATE(Upload!$K265,Upload!M265),'Account Codes'!$B:$I,8,FALSE))</f>
        <v>COVID Aid</v>
      </c>
      <c r="O265" s="14">
        <f>IF($U265="","",'Municipal COVID19 '!$H$2)</f>
        <v>60</v>
      </c>
      <c r="P265" s="14" t="str">
        <f>IF($U265="","",VLOOKUP(CONCATENATE(Upload!$K265,Upload!O265),'Account Codes'!$C:$L,10,FALSE))</f>
        <v>COVID Aid Revenue ONLY ARPA</v>
      </c>
      <c r="Q265" s="14">
        <f>IF($U265="","",'Municipal COVID19 '!$H$2)</f>
        <v>60</v>
      </c>
      <c r="R265" s="14" t="str">
        <f>IF($U265="","",VLOOKUP(CONCATENATE(Upload!$K265,Upload!Q265),'Account Codes'!$D:$O,12,FALSE))</f>
        <v>COVID Aid Revenue ONLY ARPA</v>
      </c>
      <c r="S265" s="14">
        <f>IF($U265="","",'Municipal COVID19 '!E22+100)</f>
        <v>613</v>
      </c>
      <c r="T265" s="14" t="str">
        <f>IF($U265="","",VLOOKUP(CONCATENATE(Upload!$K265,Upload!S265),'Account Codes'!$A:$S,18,FALSE))</f>
        <v>ARPA Other Revenue</v>
      </c>
      <c r="U265" s="14">
        <f>IF('Municipal COVID19 '!A22="","",'Municipal COVID19 '!H22)</f>
        <v>0</v>
      </c>
      <c r="V265" s="14" t="str">
        <f>IF($U265="","",VLOOKUP(CONCATENATE(Upload!$K265,S265),'Account Codes'!$A:$S,19,FALSE))</f>
        <v>ARPA offsetting revenue not incldued in accounts 501 through 512</v>
      </c>
      <c r="W265" s="14">
        <f>IF($U265="","",VLOOKUP(CONCATENATE(Upload!$K265,S265),'Account Codes'!$A:$T,20,FALSE))</f>
        <v>0</v>
      </c>
      <c r="X265" s="2" t="s">
        <v>119</v>
      </c>
    </row>
    <row r="266" spans="1:24" x14ac:dyDescent="0.25">
      <c r="A266" s="14">
        <f>IF($U266="","",Municipal!$D$1)</f>
        <v>1010</v>
      </c>
      <c r="B266" s="14" t="str">
        <f>IF($U266="","",Municipal!$G$1)</f>
        <v>Barrington</v>
      </c>
      <c r="C266" s="14">
        <f>IF($U266="","",Municipal!$D$3)</f>
        <v>2</v>
      </c>
      <c r="D266" s="14" t="str">
        <f>IF($U266="","",Municipal!$G$3)</f>
        <v>Budget to Actual 1</v>
      </c>
      <c r="E266" s="14">
        <f>IF($U266="","",Municipal!$G$2)</f>
        <v>2023</v>
      </c>
      <c r="F266" s="14" t="str">
        <f t="shared" si="16"/>
        <v>Fiscal Year of Report</v>
      </c>
      <c r="G266" s="14">
        <f>IF($U266="","",Municipal!$G$6)</f>
        <v>8</v>
      </c>
      <c r="H266" s="14" t="str">
        <f>IF($U266="","",VLOOKUP(Upload!G266,'Other Codes'!$G$2:$H$10,2,FALSE))</f>
        <v>Projected</v>
      </c>
      <c r="I266" s="14">
        <f>IF($U266="","",Municipal!$M$7)</f>
        <v>6</v>
      </c>
      <c r="J266" s="14" t="str">
        <f>IF($U266="","",VLOOKUP(Upload!I266,'Other Codes'!$J$2:$K$8,2,FALSE))</f>
        <v>Total MTPA</v>
      </c>
      <c r="K266" s="14">
        <f>IF($U266="","",'Municipal COVID19 '!A4)</f>
        <v>10</v>
      </c>
      <c r="L266" s="14" t="str">
        <f>IF($U266="","",VLOOKUP(K266,'Account Codes'!$E:$F,2,FALSE))</f>
        <v>COVID Aid</v>
      </c>
      <c r="M266" s="14">
        <f>IF($U266="","",'Municipal COVID19 '!B4)</f>
        <v>10</v>
      </c>
      <c r="N266" s="14" t="str">
        <f>IF($U266="","",VLOOKUP(CONCATENATE(Upload!$K266,Upload!M266),'Account Codes'!$B:$I,8,FALSE))</f>
        <v>COVID Aid</v>
      </c>
      <c r="O266" s="14">
        <f>IF($U266="","",'Municipal COVID19 '!$I$2)</f>
        <v>40</v>
      </c>
      <c r="P266" s="14" t="str">
        <f>IF($U266="","",VLOOKUP(CONCATENATE(Upload!$K266,Upload!O266),'Account Codes'!$C:$L,10,FALSE))</f>
        <v>COVID Aid Column</v>
      </c>
      <c r="Q266" s="63">
        <f>IF($U266="","",'Municipal COVID19 '!$I$2)</f>
        <v>40</v>
      </c>
      <c r="R266" s="14" t="str">
        <f>IF($U266="","",VLOOKUP(CONCATENATE(Upload!$K266,Upload!Q266),'Account Codes'!$D:$O,12,FALSE))</f>
        <v>COVID Aid Column</v>
      </c>
      <c r="S266" s="14">
        <f>IF($U266="","",'Municipal COVID19 '!E4+200)</f>
        <v>400</v>
      </c>
      <c r="T266" s="14" t="str">
        <f>IF($U266="","",VLOOKUP(CONCATENATE(Upload!$K266,Upload!S266),'Account Codes'!$A:$S,18,FALSE))</f>
        <v>FEMA Column</v>
      </c>
      <c r="U266" s="14">
        <f>IF('Municipal COVID19 '!A4="","",'Municipal COVID19 '!G4)</f>
        <v>0</v>
      </c>
      <c r="V266" s="14" t="str">
        <f>IF($U266="","",VLOOKUP(CONCATENATE(Upload!$K266,S266),'Account Codes'!$A:$S,19,FALSE))</f>
        <v>Column from portal report where activity is reflected</v>
      </c>
      <c r="W266" s="14">
        <f>IF($U266="","",VLOOKUP(CONCATENATE(Upload!$K266,S266),'Account Codes'!$A:$T,20,FALSE))</f>
        <v>0</v>
      </c>
    </row>
    <row r="267" spans="1:24" x14ac:dyDescent="0.25">
      <c r="A267" s="14">
        <f>IF($U267="","",Municipal!$D$1)</f>
        <v>1010</v>
      </c>
      <c r="B267" s="14" t="str">
        <f>IF($U267="","",Municipal!$G$1)</f>
        <v>Barrington</v>
      </c>
      <c r="C267" s="14">
        <f>IF($U267="","",Municipal!$D$3)</f>
        <v>2</v>
      </c>
      <c r="D267" s="14" t="str">
        <f>IF($U267="","",Municipal!$G$3)</f>
        <v>Budget to Actual 1</v>
      </c>
      <c r="E267" s="14">
        <f>IF($U267="","",Municipal!$G$2)</f>
        <v>2023</v>
      </c>
      <c r="F267" s="14" t="str">
        <f t="shared" si="16"/>
        <v>Fiscal Year of Report</v>
      </c>
      <c r="G267" s="14">
        <f>IF($U267="","",Municipal!$G$6)</f>
        <v>8</v>
      </c>
      <c r="H267" s="14" t="str">
        <f>IF($U267="","",VLOOKUP(Upload!G267,'Other Codes'!$G$2:$H$10,2,FALSE))</f>
        <v>Projected</v>
      </c>
      <c r="I267" s="14">
        <f>IF($U267="","",Municipal!$M$7)</f>
        <v>6</v>
      </c>
      <c r="J267" s="14" t="str">
        <f>IF($U267="","",VLOOKUP(Upload!I267,'Other Codes'!$J$2:$K$8,2,FALSE))</f>
        <v>Total MTPA</v>
      </c>
      <c r="K267" s="14">
        <f>IF($U267="","",'Municipal COVID19 '!A5)</f>
        <v>10</v>
      </c>
      <c r="L267" s="14" t="str">
        <f>IF($U267="","",VLOOKUP(K267,'Account Codes'!$E:$F,2,FALSE))</f>
        <v>COVID Aid</v>
      </c>
      <c r="M267" s="14">
        <f>IF($U267="","",'Municipal COVID19 '!B5)</f>
        <v>10</v>
      </c>
      <c r="N267" s="14" t="str">
        <f>IF($U267="","",VLOOKUP(CONCATENATE(Upload!$K267,Upload!M267),'Account Codes'!$B:$I,8,FALSE))</f>
        <v>COVID Aid</v>
      </c>
      <c r="O267" s="14">
        <f>IF($U267="","",'Municipal COVID19 '!$I$2)</f>
        <v>40</v>
      </c>
      <c r="P267" s="14" t="str">
        <f>IF($U267="","",VLOOKUP(CONCATENATE(Upload!$K267,Upload!O267),'Account Codes'!$C:$L,10,FALSE))</f>
        <v>COVID Aid Column</v>
      </c>
      <c r="Q267" s="63">
        <f>IF($U267="","",'Municipal COVID19 '!$I$2)</f>
        <v>40</v>
      </c>
      <c r="R267" s="14" t="str">
        <f>IF($U267="","",VLOOKUP(CONCATENATE(Upload!$K267,Upload!Q267),'Account Codes'!$D:$O,12,FALSE))</f>
        <v>COVID Aid Column</v>
      </c>
      <c r="S267" s="14">
        <f>IF($U267="","",'Municipal COVID19 '!E5+200)</f>
        <v>401</v>
      </c>
      <c r="T267" s="14" t="str">
        <f>IF($U267="","",VLOOKUP(CONCATENATE(Upload!$K267,Upload!S267),'Account Codes'!$A:$S,18,FALSE))</f>
        <v>CRF Column</v>
      </c>
      <c r="U267" s="14">
        <f>IF('Municipal COVID19 '!A5="","",'Municipal COVID19 '!G5)</f>
        <v>0</v>
      </c>
      <c r="V267" s="14" t="str">
        <f>IF($U267="","",VLOOKUP(CONCATENATE(Upload!$K267,S267),'Account Codes'!$A:$S,19,FALSE))</f>
        <v>Column from portal report where activity is reflected</v>
      </c>
      <c r="W267" s="14">
        <f>IF($U267="","",VLOOKUP(CONCATENATE(Upload!$K267,S267),'Account Codes'!$A:$T,20,FALSE))</f>
        <v>0</v>
      </c>
    </row>
    <row r="268" spans="1:24" x14ac:dyDescent="0.25">
      <c r="A268" s="14">
        <f>IF($U268="","",Municipal!$D$1)</f>
        <v>1010</v>
      </c>
      <c r="B268" s="14" t="str">
        <f>IF($U268="","",Municipal!$G$1)</f>
        <v>Barrington</v>
      </c>
      <c r="C268" s="14">
        <f>IF($U268="","",Municipal!$D$3)</f>
        <v>2</v>
      </c>
      <c r="D268" s="14" t="str">
        <f>IF($U268="","",Municipal!$G$3)</f>
        <v>Budget to Actual 1</v>
      </c>
      <c r="E268" s="14">
        <f>IF($U268="","",Municipal!$G$2)</f>
        <v>2023</v>
      </c>
      <c r="F268" s="14" t="str">
        <f t="shared" si="16"/>
        <v>Fiscal Year of Report</v>
      </c>
      <c r="G268" s="14">
        <f>IF($U268="","",Municipal!$G$6)</f>
        <v>8</v>
      </c>
      <c r="H268" s="14" t="str">
        <f>IF($U268="","",VLOOKUP(Upload!G268,'Other Codes'!$G$2:$H$10,2,FALSE))</f>
        <v>Projected</v>
      </c>
      <c r="I268" s="14">
        <f>IF($U268="","",Municipal!$M$7)</f>
        <v>6</v>
      </c>
      <c r="J268" s="14" t="str">
        <f>IF($U268="","",VLOOKUP(Upload!I268,'Other Codes'!$J$2:$K$8,2,FALSE))</f>
        <v>Total MTPA</v>
      </c>
      <c r="K268" s="14">
        <f>IF($U268="","",'Municipal COVID19 '!A6)</f>
        <v>10</v>
      </c>
      <c r="L268" s="14" t="str">
        <f>IF($U268="","",VLOOKUP(K268,'Account Codes'!$E:$F,2,FALSE))</f>
        <v>COVID Aid</v>
      </c>
      <c r="M268" s="14">
        <f>IF($U268="","",'Municipal COVID19 '!B6)</f>
        <v>10</v>
      </c>
      <c r="N268" s="14" t="str">
        <f>IF($U268="","",VLOOKUP(CONCATENATE(Upload!$K268,Upload!M268),'Account Codes'!$B:$I,8,FALSE))</f>
        <v>COVID Aid</v>
      </c>
      <c r="O268" s="14">
        <f>IF($U268="","",'Municipal COVID19 '!$I$2)</f>
        <v>40</v>
      </c>
      <c r="P268" s="14" t="str">
        <f>IF($U268="","",VLOOKUP(CONCATENATE(Upload!$K268,Upload!O268),'Account Codes'!$C:$L,10,FALSE))</f>
        <v>COVID Aid Column</v>
      </c>
      <c r="Q268" s="63">
        <f>IF($U268="","",'Municipal COVID19 '!$I$2)</f>
        <v>40</v>
      </c>
      <c r="R268" s="14" t="str">
        <f>IF($U268="","",VLOOKUP(CONCATENATE(Upload!$K268,Upload!Q268),'Account Codes'!$D:$O,12,FALSE))</f>
        <v>COVID Aid Column</v>
      </c>
      <c r="S268" s="14">
        <f>IF($U268="","",'Municipal COVID19 '!E6+200)</f>
        <v>402</v>
      </c>
      <c r="T268" s="14" t="str">
        <f>IF($U268="","",VLOOKUP(CONCATENATE(Upload!$K268,Upload!S268),'Account Codes'!$A:$S,18,FALSE))</f>
        <v>Other Federal Reimbursements Column</v>
      </c>
      <c r="U268" s="14">
        <f>IF('Municipal COVID19 '!A6="","",'Municipal COVID19 '!G6)</f>
        <v>0</v>
      </c>
      <c r="V268" s="14" t="str">
        <f>IF($U268="","",VLOOKUP(CONCATENATE(Upload!$K268,S268),'Account Codes'!$A:$S,19,FALSE))</f>
        <v>Column from portal report where activity is reflected</v>
      </c>
      <c r="W268" s="14">
        <f>IF($U268="","",VLOOKUP(CONCATENATE(Upload!$K268,S268),'Account Codes'!$A:$T,20,FALSE))</f>
        <v>0</v>
      </c>
    </row>
    <row r="269" spans="1:24" x14ac:dyDescent="0.25">
      <c r="A269" s="14">
        <f>IF($U269="","",Municipal!$D$1)</f>
        <v>1010</v>
      </c>
      <c r="B269" s="14" t="str">
        <f>IF($U269="","",Municipal!$G$1)</f>
        <v>Barrington</v>
      </c>
      <c r="C269" s="14">
        <f>IF($U269="","",Municipal!$D$3)</f>
        <v>2</v>
      </c>
      <c r="D269" s="14" t="str">
        <f>IF($U269="","",Municipal!$G$3)</f>
        <v>Budget to Actual 1</v>
      </c>
      <c r="E269" s="14">
        <f>IF($U269="","",Municipal!$G$2)</f>
        <v>2023</v>
      </c>
      <c r="F269" s="14" t="str">
        <f t="shared" si="16"/>
        <v>Fiscal Year of Report</v>
      </c>
      <c r="G269" s="14">
        <f>IF($U269="","",Municipal!$G$6)</f>
        <v>8</v>
      </c>
      <c r="H269" s="14" t="str">
        <f>IF($U269="","",VLOOKUP(Upload!G269,'Other Codes'!$G$2:$H$10,2,FALSE))</f>
        <v>Projected</v>
      </c>
      <c r="I269" s="14">
        <f>IF($U269="","",Municipal!$M$7)</f>
        <v>6</v>
      </c>
      <c r="J269" s="14" t="str">
        <f>IF($U269="","",VLOOKUP(Upload!I269,'Other Codes'!$J$2:$K$8,2,FALSE))</f>
        <v>Total MTPA</v>
      </c>
      <c r="K269" s="14">
        <f>IF($U269="","",'Municipal COVID19 '!A7)</f>
        <v>10</v>
      </c>
      <c r="L269" s="14" t="str">
        <f>IF($U269="","",VLOOKUP(K269,'Account Codes'!$E:$F,2,FALSE))</f>
        <v>COVID Aid</v>
      </c>
      <c r="M269" s="14">
        <f>IF($U269="","",'Municipal COVID19 '!B7)</f>
        <v>10</v>
      </c>
      <c r="N269" s="14" t="str">
        <f>IF($U269="","",VLOOKUP(CONCATENATE(Upload!$K269,Upload!M269),'Account Codes'!$B:$I,8,FALSE))</f>
        <v>COVID Aid</v>
      </c>
      <c r="O269" s="14">
        <f>IF($U269="","",'Municipal COVID19 '!$I$2)</f>
        <v>40</v>
      </c>
      <c r="P269" s="14" t="str">
        <f>IF($U269="","",VLOOKUP(CONCATENATE(Upload!$K269,Upload!O269),'Account Codes'!$C:$L,10,FALSE))</f>
        <v>COVID Aid Column</v>
      </c>
      <c r="Q269" s="63">
        <f>IF($U269="","",'Municipal COVID19 '!$I$2)</f>
        <v>40</v>
      </c>
      <c r="R269" s="14" t="str">
        <f>IF($U269="","",VLOOKUP(CONCATENATE(Upload!$K269,Upload!Q269),'Account Codes'!$D:$O,12,FALSE))</f>
        <v>COVID Aid Column</v>
      </c>
      <c r="S269" s="14">
        <f>IF($U269="","",'Municipal COVID19 '!E7+200)</f>
        <v>403</v>
      </c>
      <c r="T269" s="14" t="str">
        <f>IF($U269="","",VLOOKUP(CONCATENATE(Upload!$K269,Upload!S269),'Account Codes'!$A:$S,18,FALSE))</f>
        <v>No Federal Reimbursements Column</v>
      </c>
      <c r="U269" s="14">
        <f>IF('Municipal COVID19 '!A7="","",'Municipal COVID19 '!G7)</f>
        <v>0</v>
      </c>
      <c r="V269" s="14" t="str">
        <f>IF($U269="","",VLOOKUP(CONCATENATE(Upload!$K269,S269),'Account Codes'!$A:$S,19,FALSE))</f>
        <v>Column from portal report where activity is reflected</v>
      </c>
      <c r="W269" s="14">
        <f>IF($U269="","",VLOOKUP(CONCATENATE(Upload!$K269,S269),'Account Codes'!$A:$T,20,FALSE))</f>
        <v>0</v>
      </c>
    </row>
    <row r="270" spans="1:24" x14ac:dyDescent="0.25">
      <c r="A270" s="14">
        <f>IF($U270="","",Municipal!$D$1)</f>
        <v>1010</v>
      </c>
      <c r="B270" s="14" t="str">
        <f>IF($U270="","",Municipal!$G$1)</f>
        <v>Barrington</v>
      </c>
      <c r="C270" s="14">
        <f>IF($U270="","",Municipal!$D$3)</f>
        <v>2</v>
      </c>
      <c r="D270" s="14" t="str">
        <f>IF($U270="","",Municipal!$G$3)</f>
        <v>Budget to Actual 1</v>
      </c>
      <c r="E270" s="14">
        <f>IF($U270="","",Municipal!$G$2)</f>
        <v>2023</v>
      </c>
      <c r="F270" s="14" t="str">
        <f t="shared" si="16"/>
        <v>Fiscal Year of Report</v>
      </c>
      <c r="G270" s="14">
        <f>IF($U270="","",Municipal!$G$6)</f>
        <v>8</v>
      </c>
      <c r="H270" s="14" t="str">
        <f>IF($U270="","",VLOOKUP(Upload!G270,'Other Codes'!$G$2:$H$10,2,FALSE))</f>
        <v>Projected</v>
      </c>
      <c r="I270" s="14">
        <f>IF($U270="","",Municipal!$M$7)</f>
        <v>6</v>
      </c>
      <c r="J270" s="14" t="str">
        <f>IF($U270="","",VLOOKUP(Upload!I270,'Other Codes'!$J$2:$K$8,2,FALSE))</f>
        <v>Total MTPA</v>
      </c>
      <c r="K270" s="14">
        <f>IF($U270="","",'Municipal COVID19 '!A8)</f>
        <v>10</v>
      </c>
      <c r="L270" s="14" t="str">
        <f>IF($U270="","",VLOOKUP(K270,'Account Codes'!$E:$F,2,FALSE))</f>
        <v>COVID Aid</v>
      </c>
      <c r="M270" s="14">
        <f>IF($U270="","",'Municipal COVID19 '!B8)</f>
        <v>10</v>
      </c>
      <c r="N270" s="14" t="str">
        <f>IF($U270="","",VLOOKUP(CONCATENATE(Upload!$K270,Upload!M270),'Account Codes'!$B:$I,8,FALSE))</f>
        <v>COVID Aid</v>
      </c>
      <c r="O270" s="14">
        <f>IF($U270="","",'Municipal COVID19 '!$I$2)</f>
        <v>40</v>
      </c>
      <c r="P270" s="14" t="str">
        <f>IF($U270="","",VLOOKUP(CONCATENATE(Upload!$K270,Upload!O270),'Account Codes'!$C:$L,10,FALSE))</f>
        <v>COVID Aid Column</v>
      </c>
      <c r="Q270" s="63">
        <f>IF($U270="","",'Municipal COVID19 '!$I$2)</f>
        <v>40</v>
      </c>
      <c r="R270" s="14" t="str">
        <f>IF($U270="","",VLOOKUP(CONCATENATE(Upload!$K270,Upload!Q270),'Account Codes'!$D:$O,12,FALSE))</f>
        <v>COVID Aid Column</v>
      </c>
      <c r="S270" s="12">
        <v>419</v>
      </c>
      <c r="T270" s="14" t="str">
        <f>IF($U270="","",VLOOKUP(CONCATENATE(Upload!$K270,Upload!S270),'Account Codes'!$A:$S,18,FALSE))</f>
        <v>ARPA Total Column</v>
      </c>
      <c r="U270" s="14">
        <f>IF('Municipal COVID19 '!A8="","",'Municipal COVID19 '!G8)</f>
        <v>0</v>
      </c>
      <c r="V270" s="14" t="str">
        <f>IF($U270="","",VLOOKUP(CONCATENATE(Upload!$K270,S270),'Account Codes'!$A:$S,19,FALSE))</f>
        <v>Column from portal report where activity is reflected</v>
      </c>
      <c r="W270" s="14">
        <f>IF($U270="","",VLOOKUP(CONCATENATE(Upload!$K270,S270),'Account Codes'!$A:$T,20,FALSE))</f>
        <v>0</v>
      </c>
    </row>
    <row r="271" spans="1:24" x14ac:dyDescent="0.25">
      <c r="A271" s="14">
        <f>IF($U271="","",Municipal!$D$1)</f>
        <v>1010</v>
      </c>
      <c r="B271" s="14" t="str">
        <f>IF($U271="","",Municipal!$G$1)</f>
        <v>Barrington</v>
      </c>
      <c r="C271" s="14">
        <f>IF($U271="","",Municipal!$D$3)</f>
        <v>2</v>
      </c>
      <c r="D271" s="14" t="str">
        <f>IF($U271="","",Municipal!$G$3)</f>
        <v>Budget to Actual 1</v>
      </c>
      <c r="E271" s="14">
        <f>IF($U271="","",Municipal!$G$2)</f>
        <v>2023</v>
      </c>
      <c r="F271" s="14" t="str">
        <f t="shared" si="16"/>
        <v>Fiscal Year of Report</v>
      </c>
      <c r="G271" s="14">
        <f>IF($U271="","",Municipal!$G$6)</f>
        <v>8</v>
      </c>
      <c r="H271" s="14" t="str">
        <f>IF($U271="","",VLOOKUP(Upload!G271,'Other Codes'!$G$2:$H$10,2,FALSE))</f>
        <v>Projected</v>
      </c>
      <c r="I271" s="14">
        <f>IF($U271="","",Municipal!$M$7)</f>
        <v>6</v>
      </c>
      <c r="J271" s="14" t="str">
        <f>IF($U271="","",VLOOKUP(Upload!I271,'Other Codes'!$J$2:$K$8,2,FALSE))</f>
        <v>Total MTPA</v>
      </c>
      <c r="K271" s="14">
        <f>IF($U271="","",'Municipal COVID19 '!A9)</f>
        <v>10</v>
      </c>
      <c r="L271" s="14" t="str">
        <f>IF($U271="","",VLOOKUP(K271,'Account Codes'!$E:$F,2,FALSE))</f>
        <v>COVID Aid</v>
      </c>
      <c r="M271" s="14">
        <f>IF($U271="","",'Municipal COVID19 '!B9)</f>
        <v>10</v>
      </c>
      <c r="N271" s="14" t="str">
        <f>IF($U271="","",VLOOKUP(CONCATENATE(Upload!$K271,Upload!M271),'Account Codes'!$B:$I,8,FALSE))</f>
        <v>COVID Aid</v>
      </c>
      <c r="O271" s="14">
        <f>IF($U271="","",'Municipal COVID19 '!$I$2)</f>
        <v>40</v>
      </c>
      <c r="P271" s="14" t="str">
        <f>IF($U271="","",VLOOKUP(CONCATENATE(Upload!$K271,Upload!O271),'Account Codes'!$C:$L,10,FALSE))</f>
        <v>COVID Aid Column</v>
      </c>
      <c r="Q271" s="63">
        <f>IF($U271="","",'Municipal COVID19 '!$I$2)</f>
        <v>40</v>
      </c>
      <c r="R271" s="14" t="str">
        <f>IF($U271="","",VLOOKUP(CONCATENATE(Upload!$K271,Upload!Q271),'Account Codes'!$D:$O,12,FALSE))</f>
        <v>COVID Aid Column</v>
      </c>
      <c r="S271" s="12">
        <v>405</v>
      </c>
      <c r="T271" s="14" t="str">
        <f>IF($U271="","",VLOOKUP(CONCATENATE(Upload!$K271,Upload!S271),'Account Codes'!$A:$S,18,FALSE))</f>
        <v>ARPA Lost Revenue Column</v>
      </c>
      <c r="U271" s="14">
        <f>IF('Municipal COVID19 '!A9="","",'Municipal COVID19 '!G9)</f>
        <v>0</v>
      </c>
      <c r="V271" s="14" t="str">
        <f>IF($U271="","",VLOOKUP(CONCATENATE(Upload!$K271,S271),'Account Codes'!$A:$S,19,FALSE))</f>
        <v>Column from portal report where activity is reflected</v>
      </c>
      <c r="W271" s="14">
        <f>IF($U271="","",VLOOKUP(CONCATENATE(Upload!$K271,S271),'Account Codes'!$A:$T,20,FALSE))</f>
        <v>0</v>
      </c>
    </row>
    <row r="272" spans="1:24" x14ac:dyDescent="0.25">
      <c r="A272" s="14">
        <f>IF($U272="","",Municipal!$D$1)</f>
        <v>1010</v>
      </c>
      <c r="B272" s="14" t="str">
        <f>IF($U272="","",Municipal!$G$1)</f>
        <v>Barrington</v>
      </c>
      <c r="C272" s="14">
        <f>IF($U272="","",Municipal!$D$3)</f>
        <v>2</v>
      </c>
      <c r="D272" s="14" t="str">
        <f>IF($U272="","",Municipal!$G$3)</f>
        <v>Budget to Actual 1</v>
      </c>
      <c r="E272" s="14">
        <f>IF($U272="","",Municipal!$G$2)</f>
        <v>2023</v>
      </c>
      <c r="F272" s="14" t="str">
        <f t="shared" si="16"/>
        <v>Fiscal Year of Report</v>
      </c>
      <c r="G272" s="14">
        <f>IF($U272="","",Municipal!$G$6)</f>
        <v>8</v>
      </c>
      <c r="H272" s="14" t="str">
        <f>IF($U272="","",VLOOKUP(Upload!G272,'Other Codes'!$G$2:$H$10,2,FALSE))</f>
        <v>Projected</v>
      </c>
      <c r="I272" s="14">
        <f>IF($U272="","",Municipal!$M$7)</f>
        <v>6</v>
      </c>
      <c r="J272" s="14" t="str">
        <f>IF($U272="","",VLOOKUP(Upload!I272,'Other Codes'!$J$2:$K$8,2,FALSE))</f>
        <v>Total MTPA</v>
      </c>
      <c r="K272" s="14">
        <f>IF($U272="","",'Municipal COVID19 '!A10)</f>
        <v>10</v>
      </c>
      <c r="L272" s="14" t="str">
        <f>IF($U272="","",VLOOKUP(K272,'Account Codes'!$E:$F,2,FALSE))</f>
        <v>COVID Aid</v>
      </c>
      <c r="M272" s="14">
        <f>IF($U272="","",'Municipal COVID19 '!B10)</f>
        <v>10</v>
      </c>
      <c r="N272" s="14" t="str">
        <f>IF($U272="","",VLOOKUP(CONCATENATE(Upload!$K272,Upload!M272),'Account Codes'!$B:$I,8,FALSE))</f>
        <v>COVID Aid</v>
      </c>
      <c r="O272" s="14">
        <f>IF($U272="","",'Municipal COVID19 '!$I$2)</f>
        <v>40</v>
      </c>
      <c r="P272" s="14" t="str">
        <f>IF($U272="","",VLOOKUP(CONCATENATE(Upload!$K272,Upload!O272),'Account Codes'!$C:$L,10,FALSE))</f>
        <v>COVID Aid Column</v>
      </c>
      <c r="Q272" s="63">
        <f>IF($U272="","",'Municipal COVID19 '!$I$2)</f>
        <v>40</v>
      </c>
      <c r="R272" s="14" t="str">
        <f>IF($U272="","",VLOOKUP(CONCATENATE(Upload!$K272,Upload!Q272),'Account Codes'!$D:$O,12,FALSE))</f>
        <v>COVID Aid Column</v>
      </c>
      <c r="S272" s="12">
        <v>406</v>
      </c>
      <c r="T272" s="14" t="str">
        <f>IF($U272="","",VLOOKUP(CONCATENATE(Upload!$K272,Upload!S272),'Account Codes'!$A:$S,18,FALSE))</f>
        <v>ARPA Public Health Revenue Column</v>
      </c>
      <c r="U272" s="14">
        <f>IF('Municipal COVID19 '!A10="","",'Municipal COVID19 '!G10)</f>
        <v>0</v>
      </c>
      <c r="V272" s="14" t="str">
        <f>IF($U272="","",VLOOKUP(CONCATENATE(Upload!$K272,S272),'Account Codes'!$A:$S,19,FALSE))</f>
        <v>Column from portal report where activity is reflected</v>
      </c>
      <c r="W272" s="14">
        <f>IF($U272="","",VLOOKUP(CONCATENATE(Upload!$K272,S272),'Account Codes'!$A:$T,20,FALSE))</f>
        <v>0</v>
      </c>
    </row>
    <row r="273" spans="1:24" x14ac:dyDescent="0.25">
      <c r="A273" s="14">
        <f>IF($U273="","",Municipal!$D$1)</f>
        <v>1010</v>
      </c>
      <c r="B273" s="14" t="str">
        <f>IF($U273="","",Municipal!$G$1)</f>
        <v>Barrington</v>
      </c>
      <c r="C273" s="14">
        <f>IF($U273="","",Municipal!$D$3)</f>
        <v>2</v>
      </c>
      <c r="D273" s="14" t="str">
        <f>IF($U273="","",Municipal!$G$3)</f>
        <v>Budget to Actual 1</v>
      </c>
      <c r="E273" s="14">
        <f>IF($U273="","",Municipal!$G$2)</f>
        <v>2023</v>
      </c>
      <c r="F273" s="14" t="str">
        <f t="shared" si="16"/>
        <v>Fiscal Year of Report</v>
      </c>
      <c r="G273" s="14">
        <f>IF($U273="","",Municipal!$G$6)</f>
        <v>8</v>
      </c>
      <c r="H273" s="14" t="str">
        <f>IF($U273="","",VLOOKUP(Upload!G273,'Other Codes'!$G$2:$H$10,2,FALSE))</f>
        <v>Projected</v>
      </c>
      <c r="I273" s="14">
        <f>IF($U273="","",Municipal!$M$7)</f>
        <v>6</v>
      </c>
      <c r="J273" s="14" t="str">
        <f>IF($U273="","",VLOOKUP(Upload!I273,'Other Codes'!$J$2:$K$8,2,FALSE))</f>
        <v>Total MTPA</v>
      </c>
      <c r="K273" s="14">
        <f>IF($U273="","",'Municipal COVID19 '!A11)</f>
        <v>10</v>
      </c>
      <c r="L273" s="14" t="str">
        <f>IF($U273="","",VLOOKUP(K273,'Account Codes'!$E:$F,2,FALSE))</f>
        <v>COVID Aid</v>
      </c>
      <c r="M273" s="14">
        <f>IF($U273="","",'Municipal COVID19 '!B11)</f>
        <v>10</v>
      </c>
      <c r="N273" s="14" t="str">
        <f>IF($U273="","",VLOOKUP(CONCATENATE(Upload!$K273,Upload!M273),'Account Codes'!$B:$I,8,FALSE))</f>
        <v>COVID Aid</v>
      </c>
      <c r="O273" s="14">
        <f>IF($U273="","",'Municipal COVID19 '!$I$2)</f>
        <v>40</v>
      </c>
      <c r="P273" s="14" t="str">
        <f>IF($U273="","",VLOOKUP(CONCATENATE(Upload!$K273,Upload!O273),'Account Codes'!$C:$L,10,FALSE))</f>
        <v>COVID Aid Column</v>
      </c>
      <c r="Q273" s="63">
        <f>IF($U273="","",'Municipal COVID19 '!$I$2)</f>
        <v>40</v>
      </c>
      <c r="R273" s="14" t="str">
        <f>IF($U273="","",VLOOKUP(CONCATENATE(Upload!$K273,Upload!Q273),'Account Codes'!$D:$O,12,FALSE))</f>
        <v>COVID Aid Column</v>
      </c>
      <c r="S273" s="12">
        <v>407</v>
      </c>
      <c r="T273" s="14" t="str">
        <f>IF($U273="","",VLOOKUP(CONCATENATE(Upload!$K273,Upload!S273),'Account Codes'!$A:$S,18,FALSE))</f>
        <v>ARPA Assistance to businesses Column</v>
      </c>
      <c r="U273" s="14">
        <f>IF('Municipal COVID19 '!A11="","",'Municipal COVID19 '!G11)</f>
        <v>0</v>
      </c>
      <c r="V273" s="14" t="str">
        <f>IF($U273="","",VLOOKUP(CONCATENATE(Upload!$K273,S273),'Account Codes'!$A:$S,19,FALSE))</f>
        <v>Column from portal report where activity is reflected</v>
      </c>
      <c r="W273" s="14">
        <f>IF($U273="","",VLOOKUP(CONCATENATE(Upload!$K273,S273),'Account Codes'!$A:$T,20,FALSE))</f>
        <v>0</v>
      </c>
    </row>
    <row r="274" spans="1:24" x14ac:dyDescent="0.25">
      <c r="A274" s="14">
        <f>IF($U274="","",Municipal!$D$1)</f>
        <v>1010</v>
      </c>
      <c r="B274" s="14" t="str">
        <f>IF($U274="","",Municipal!$G$1)</f>
        <v>Barrington</v>
      </c>
      <c r="C274" s="14">
        <f>IF($U274="","",Municipal!$D$3)</f>
        <v>2</v>
      </c>
      <c r="D274" s="14" t="str">
        <f>IF($U274="","",Municipal!$G$3)</f>
        <v>Budget to Actual 1</v>
      </c>
      <c r="E274" s="14">
        <f>IF($U274="","",Municipal!$G$2)</f>
        <v>2023</v>
      </c>
      <c r="F274" s="14" t="str">
        <f t="shared" si="16"/>
        <v>Fiscal Year of Report</v>
      </c>
      <c r="G274" s="14">
        <f>IF($U274="","",Municipal!$G$6)</f>
        <v>8</v>
      </c>
      <c r="H274" s="14" t="str">
        <f>IF($U274="","",VLOOKUP(Upload!G274,'Other Codes'!$G$2:$H$10,2,FALSE))</f>
        <v>Projected</v>
      </c>
      <c r="I274" s="14">
        <f>IF($U274="","",Municipal!$M$7)</f>
        <v>6</v>
      </c>
      <c r="J274" s="14" t="str">
        <f>IF($U274="","",VLOOKUP(Upload!I274,'Other Codes'!$J$2:$K$8,2,FALSE))</f>
        <v>Total MTPA</v>
      </c>
      <c r="K274" s="14">
        <f>IF($U274="","",'Municipal COVID19 '!A12)</f>
        <v>10</v>
      </c>
      <c r="L274" s="14" t="str">
        <f>IF($U274="","",VLOOKUP(K274,'Account Codes'!$E:$F,2,FALSE))</f>
        <v>COVID Aid</v>
      </c>
      <c r="M274" s="14">
        <f>IF($U274="","",'Municipal COVID19 '!B12)</f>
        <v>10</v>
      </c>
      <c r="N274" s="14" t="str">
        <f>IF($U274="","",VLOOKUP(CONCATENATE(Upload!$K274,Upload!M274),'Account Codes'!$B:$I,8,FALSE))</f>
        <v>COVID Aid</v>
      </c>
      <c r="O274" s="14">
        <f>IF($U274="","",'Municipal COVID19 '!$I$2)</f>
        <v>40</v>
      </c>
      <c r="P274" s="14" t="str">
        <f>IF($U274="","",VLOOKUP(CONCATENATE(Upload!$K274,Upload!O274),'Account Codes'!$C:$L,10,FALSE))</f>
        <v>COVID Aid Column</v>
      </c>
      <c r="Q274" s="63">
        <f>IF($U274="","",'Municipal COVID19 '!$I$2)</f>
        <v>40</v>
      </c>
      <c r="R274" s="14" t="str">
        <f>IF($U274="","",VLOOKUP(CONCATENATE(Upload!$K274,Upload!Q274),'Account Codes'!$D:$O,12,FALSE))</f>
        <v>COVID Aid Column</v>
      </c>
      <c r="S274" s="12">
        <v>408</v>
      </c>
      <c r="T274" s="14" t="str">
        <f>IF($U274="","",VLOOKUP(CONCATENATE(Upload!$K274,Upload!S274),'Account Codes'!$A:$S,18,FALSE))</f>
        <v>ARPA Assistance to nonprofit organizations Column</v>
      </c>
      <c r="U274" s="14">
        <f>IF('Municipal COVID19 '!A12="","",'Municipal COVID19 '!G12)</f>
        <v>0</v>
      </c>
      <c r="V274" s="14" t="str">
        <f>IF($U274="","",VLOOKUP(CONCATENATE(Upload!$K274,S274),'Account Codes'!$A:$S,19,FALSE))</f>
        <v>Column from portal report where activity is reflected</v>
      </c>
      <c r="W274" s="14">
        <f>IF($U274="","",VLOOKUP(CONCATENATE(Upload!$K274,S274),'Account Codes'!$A:$T,20,FALSE))</f>
        <v>0</v>
      </c>
    </row>
    <row r="275" spans="1:24" x14ac:dyDescent="0.25">
      <c r="A275" s="14">
        <f>IF($U275="","",Municipal!$D$1)</f>
        <v>1010</v>
      </c>
      <c r="B275" s="14" t="str">
        <f>IF($U275="","",Municipal!$G$1)</f>
        <v>Barrington</v>
      </c>
      <c r="C275" s="14">
        <f>IF($U275="","",Municipal!$D$3)</f>
        <v>2</v>
      </c>
      <c r="D275" s="14" t="str">
        <f>IF($U275="","",Municipal!$G$3)</f>
        <v>Budget to Actual 1</v>
      </c>
      <c r="E275" s="14">
        <f>IF($U275="","",Municipal!$G$2)</f>
        <v>2023</v>
      </c>
      <c r="F275" s="14" t="str">
        <f t="shared" si="16"/>
        <v>Fiscal Year of Report</v>
      </c>
      <c r="G275" s="14">
        <f>IF($U275="","",Municipal!$G$6)</f>
        <v>8</v>
      </c>
      <c r="H275" s="14" t="str">
        <f>IF($U275="","",VLOOKUP(Upload!G275,'Other Codes'!$G$2:$H$10,2,FALSE))</f>
        <v>Projected</v>
      </c>
      <c r="I275" s="14">
        <f>IF($U275="","",Municipal!$M$7)</f>
        <v>6</v>
      </c>
      <c r="J275" s="14" t="str">
        <f>IF($U275="","",VLOOKUP(Upload!I275,'Other Codes'!$J$2:$K$8,2,FALSE))</f>
        <v>Total MTPA</v>
      </c>
      <c r="K275" s="14">
        <f>IF($U275="","",'Municipal COVID19 '!A13)</f>
        <v>10</v>
      </c>
      <c r="L275" s="14" t="str">
        <f>IF($U275="","",VLOOKUP(K275,'Account Codes'!$E:$F,2,FALSE))</f>
        <v>COVID Aid</v>
      </c>
      <c r="M275" s="14">
        <f>IF($U275="","",'Municipal COVID19 '!B13)</f>
        <v>10</v>
      </c>
      <c r="N275" s="14" t="str">
        <f>IF($U275="","",VLOOKUP(CONCATENATE(Upload!$K275,Upload!M275),'Account Codes'!$B:$I,8,FALSE))</f>
        <v>COVID Aid</v>
      </c>
      <c r="O275" s="14">
        <f>IF($U275="","",'Municipal COVID19 '!$I$2)</f>
        <v>40</v>
      </c>
      <c r="P275" s="14" t="str">
        <f>IF($U275="","",VLOOKUP(CONCATENATE(Upload!$K275,Upload!O275),'Account Codes'!$C:$L,10,FALSE))</f>
        <v>COVID Aid Column</v>
      </c>
      <c r="Q275" s="63">
        <f>IF($U275="","",'Municipal COVID19 '!$I$2)</f>
        <v>40</v>
      </c>
      <c r="R275" s="14" t="str">
        <f>IF($U275="","",VLOOKUP(CONCATENATE(Upload!$K275,Upload!Q275),'Account Codes'!$D:$O,12,FALSE))</f>
        <v>COVID Aid Column</v>
      </c>
      <c r="S275" s="12">
        <v>409</v>
      </c>
      <c r="T275" s="14" t="str">
        <f>IF($U275="","",VLOOKUP(CONCATENATE(Upload!$K275,Upload!S275),'Account Codes'!$A:$S,18,FALSE))</f>
        <v>ARPA Assistance to households or individuals Column</v>
      </c>
      <c r="U275" s="14">
        <f>IF('Municipal COVID19 '!A13="","",'Municipal COVID19 '!G13)</f>
        <v>0</v>
      </c>
      <c r="V275" s="14" t="str">
        <f>IF($U275="","",VLOOKUP(CONCATENATE(Upload!$K275,S275),'Account Codes'!$A:$S,19,FALSE))</f>
        <v>Column from portal report where activity is reflected</v>
      </c>
      <c r="W275" s="14">
        <f>IF($U275="","",VLOOKUP(CONCATENATE(Upload!$K275,S275),'Account Codes'!$A:$T,20,FALSE))</f>
        <v>0</v>
      </c>
    </row>
    <row r="276" spans="1:24" x14ac:dyDescent="0.25">
      <c r="A276" s="14">
        <f>IF($U276="","",Municipal!$D$1)</f>
        <v>1010</v>
      </c>
      <c r="B276" s="14" t="str">
        <f>IF($U276="","",Municipal!$G$1)</f>
        <v>Barrington</v>
      </c>
      <c r="C276" s="14">
        <f>IF($U276="","",Municipal!$D$3)</f>
        <v>2</v>
      </c>
      <c r="D276" s="14" t="str">
        <f>IF($U276="","",Municipal!$G$3)</f>
        <v>Budget to Actual 1</v>
      </c>
      <c r="E276" s="14">
        <f>IF($U276="","",Municipal!$G$2)</f>
        <v>2023</v>
      </c>
      <c r="F276" s="14" t="str">
        <f t="shared" si="16"/>
        <v>Fiscal Year of Report</v>
      </c>
      <c r="G276" s="14">
        <f>IF($U276="","",Municipal!$G$6)</f>
        <v>8</v>
      </c>
      <c r="H276" s="14" t="str">
        <f>IF($U276="","",VLOOKUP(Upload!G276,'Other Codes'!$G$2:$H$10,2,FALSE))</f>
        <v>Projected</v>
      </c>
      <c r="I276" s="14">
        <f>IF($U276="","",Municipal!$M$7)</f>
        <v>6</v>
      </c>
      <c r="J276" s="14" t="str">
        <f>IF($U276="","",VLOOKUP(Upload!I276,'Other Codes'!$J$2:$K$8,2,FALSE))</f>
        <v>Total MTPA</v>
      </c>
      <c r="K276" s="14">
        <f>IF($U276="","",'Municipal COVID19 '!A14)</f>
        <v>10</v>
      </c>
      <c r="L276" s="14" t="str">
        <f>IF($U276="","",VLOOKUP(K276,'Account Codes'!$E:$F,2,FALSE))</f>
        <v>COVID Aid</v>
      </c>
      <c r="M276" s="14">
        <f>IF($U276="","",'Municipal COVID19 '!B14)</f>
        <v>10</v>
      </c>
      <c r="N276" s="14" t="str">
        <f>IF($U276="","",VLOOKUP(CONCATENATE(Upload!$K276,Upload!M276),'Account Codes'!$B:$I,8,FALSE))</f>
        <v>COVID Aid</v>
      </c>
      <c r="O276" s="14">
        <f>IF($U276="","",'Municipal COVID19 '!$I$2)</f>
        <v>40</v>
      </c>
      <c r="P276" s="14" t="str">
        <f>IF($U276="","",VLOOKUP(CONCATENATE(Upload!$K276,Upload!O276),'Account Codes'!$C:$L,10,FALSE))</f>
        <v>COVID Aid Column</v>
      </c>
      <c r="Q276" s="63">
        <f>IF($U276="","",'Municipal COVID19 '!$I$2)</f>
        <v>40</v>
      </c>
      <c r="R276" s="14" t="str">
        <f>IF($U276="","",VLOOKUP(CONCATENATE(Upload!$K276,Upload!Q276),'Account Codes'!$D:$O,12,FALSE))</f>
        <v>COVID Aid Column</v>
      </c>
      <c r="S276" s="12">
        <v>410</v>
      </c>
      <c r="T276" s="14" t="str">
        <f>IF($U276="","",VLOOKUP(CONCATENATE(Upload!$K276,Upload!S276),'Account Codes'!$A:$S,18,FALSE))</f>
        <v>ARPA Assistance to students or education programs Column</v>
      </c>
      <c r="U276" s="14">
        <f>IF('Municipal COVID19 '!A14="","",'Municipal COVID19 '!G14)</f>
        <v>0</v>
      </c>
      <c r="V276" s="14" t="str">
        <f>IF($U276="","",VLOOKUP(CONCATENATE(Upload!$K276,S276),'Account Codes'!$A:$S,19,FALSE))</f>
        <v>Column from portal report where activity is reflected</v>
      </c>
      <c r="W276" s="14">
        <f>IF($U276="","",VLOOKUP(CONCATENATE(Upload!$K276,S276),'Account Codes'!$A:$T,20,FALSE))</f>
        <v>0</v>
      </c>
    </row>
    <row r="277" spans="1:24" x14ac:dyDescent="0.25">
      <c r="A277" s="14">
        <f>IF($U277="","",Municipal!$D$1)</f>
        <v>1010</v>
      </c>
      <c r="B277" s="14" t="str">
        <f>IF($U277="","",Municipal!$G$1)</f>
        <v>Barrington</v>
      </c>
      <c r="C277" s="14">
        <f>IF($U277="","",Municipal!$D$3)</f>
        <v>2</v>
      </c>
      <c r="D277" s="14" t="str">
        <f>IF($U277="","",Municipal!$G$3)</f>
        <v>Budget to Actual 1</v>
      </c>
      <c r="E277" s="14">
        <f>IF($U277="","",Municipal!$G$2)</f>
        <v>2023</v>
      </c>
      <c r="F277" s="14" t="str">
        <f t="shared" si="16"/>
        <v>Fiscal Year of Report</v>
      </c>
      <c r="G277" s="14">
        <f>IF($U277="","",Municipal!$G$6)</f>
        <v>8</v>
      </c>
      <c r="H277" s="14" t="str">
        <f>IF($U277="","",VLOOKUP(Upload!G277,'Other Codes'!$G$2:$H$10,2,FALSE))</f>
        <v>Projected</v>
      </c>
      <c r="I277" s="14">
        <f>IF($U277="","",Municipal!$M$7)</f>
        <v>6</v>
      </c>
      <c r="J277" s="14" t="str">
        <f>IF($U277="","",VLOOKUP(Upload!I277,'Other Codes'!$J$2:$K$8,2,FALSE))</f>
        <v>Total MTPA</v>
      </c>
      <c r="K277" s="14">
        <f>IF($U277="","",'Municipal COVID19 '!A15)</f>
        <v>10</v>
      </c>
      <c r="L277" s="14" t="str">
        <f>IF($U277="","",VLOOKUP(K277,'Account Codes'!$E:$F,2,FALSE))</f>
        <v>COVID Aid</v>
      </c>
      <c r="M277" s="14">
        <f>IF($U277="","",'Municipal COVID19 '!B15)</f>
        <v>10</v>
      </c>
      <c r="N277" s="14" t="str">
        <f>IF($U277="","",VLOOKUP(CONCATENATE(Upload!$K277,Upload!M277),'Account Codes'!$B:$I,8,FALSE))</f>
        <v>COVID Aid</v>
      </c>
      <c r="O277" s="14">
        <f>IF($U277="","",'Municipal COVID19 '!$I$2)</f>
        <v>40</v>
      </c>
      <c r="P277" s="14" t="str">
        <f>IF($U277="","",VLOOKUP(CONCATENATE(Upload!$K277,Upload!O277),'Account Codes'!$C:$L,10,FALSE))</f>
        <v>COVID Aid Column</v>
      </c>
      <c r="Q277" s="63">
        <f>IF($U277="","",'Municipal COVID19 '!$I$2)</f>
        <v>40</v>
      </c>
      <c r="R277" s="14" t="str">
        <f>IF($U277="","",VLOOKUP(CONCATENATE(Upload!$K277,Upload!Q277),'Account Codes'!$D:$O,12,FALSE))</f>
        <v>COVID Aid Column</v>
      </c>
      <c r="S277" s="12">
        <v>411</v>
      </c>
      <c r="T277" s="14" t="str">
        <f>IF($U277="","",VLOOKUP(CONCATENATE(Upload!$K277,Upload!S277),'Account Codes'!$A:$S,18,FALSE))</f>
        <v>ARPA Tax relief Column</v>
      </c>
      <c r="U277" s="14">
        <f>IF('Municipal COVID19 '!A15="","",'Municipal COVID19 '!G15)</f>
        <v>0</v>
      </c>
      <c r="V277" s="14" t="str">
        <f>IF($U277="","",VLOOKUP(CONCATENATE(Upload!$K277,S277),'Account Codes'!$A:$S,19,FALSE))</f>
        <v>Column from portal report where activity is reflected</v>
      </c>
      <c r="W277" s="14">
        <f>IF($U277="","",VLOOKUP(CONCATENATE(Upload!$K277,S277),'Account Codes'!$A:$T,20,FALSE))</f>
        <v>0</v>
      </c>
    </row>
    <row r="278" spans="1:24" x14ac:dyDescent="0.25">
      <c r="A278" s="14">
        <f>IF($U278="","",Municipal!$D$1)</f>
        <v>1010</v>
      </c>
      <c r="B278" s="14" t="str">
        <f>IF($U278="","",Municipal!$G$1)</f>
        <v>Barrington</v>
      </c>
      <c r="C278" s="14">
        <f>IF($U278="","",Municipal!$D$3)</f>
        <v>2</v>
      </c>
      <c r="D278" s="14" t="str">
        <f>IF($U278="","",Municipal!$G$3)</f>
        <v>Budget to Actual 1</v>
      </c>
      <c r="E278" s="14">
        <f>IF($U278="","",Municipal!$G$2)</f>
        <v>2023</v>
      </c>
      <c r="F278" s="14" t="str">
        <f t="shared" si="16"/>
        <v>Fiscal Year of Report</v>
      </c>
      <c r="G278" s="14">
        <f>IF($U278="","",Municipal!$G$6)</f>
        <v>8</v>
      </c>
      <c r="H278" s="14" t="str">
        <f>IF($U278="","",VLOOKUP(Upload!G278,'Other Codes'!$G$2:$H$10,2,FALSE))</f>
        <v>Projected</v>
      </c>
      <c r="I278" s="14">
        <f>IF($U278="","",Municipal!$M$7)</f>
        <v>6</v>
      </c>
      <c r="J278" s="14" t="str">
        <f>IF($U278="","",VLOOKUP(Upload!I278,'Other Codes'!$J$2:$K$8,2,FALSE))</f>
        <v>Total MTPA</v>
      </c>
      <c r="K278" s="14">
        <f>IF($U278="","",'Municipal COVID19 '!A16)</f>
        <v>10</v>
      </c>
      <c r="L278" s="14" t="str">
        <f>IF($U278="","",VLOOKUP(K278,'Account Codes'!$E:$F,2,FALSE))</f>
        <v>COVID Aid</v>
      </c>
      <c r="M278" s="14">
        <f>IF($U278="","",'Municipal COVID19 '!B16)</f>
        <v>10</v>
      </c>
      <c r="N278" s="14" t="str">
        <f>IF($U278="","",VLOOKUP(CONCATENATE(Upload!$K278,Upload!M278),'Account Codes'!$B:$I,8,FALSE))</f>
        <v>COVID Aid</v>
      </c>
      <c r="O278" s="14">
        <f>IF($U278="","",'Municipal COVID19 '!$I$2)</f>
        <v>40</v>
      </c>
      <c r="P278" s="14" t="str">
        <f>IF($U278="","",VLOOKUP(CONCATENATE(Upload!$K278,Upload!O278),'Account Codes'!$C:$L,10,FALSE))</f>
        <v>COVID Aid Column</v>
      </c>
      <c r="Q278" s="63">
        <f>IF($U278="","",'Municipal COVID19 '!$I$2)</f>
        <v>40</v>
      </c>
      <c r="R278" s="14" t="str">
        <f>IF($U278="","",VLOOKUP(CONCATENATE(Upload!$K278,Upload!Q278),'Account Codes'!$D:$O,12,FALSE))</f>
        <v>COVID Aid Column</v>
      </c>
      <c r="S278" s="12">
        <v>412</v>
      </c>
      <c r="T278" s="14" t="str">
        <f>IF($U278="","",VLOOKUP(CONCATENATE(Upload!$K278,Upload!S278),'Account Codes'!$A:$S,18,FALSE))</f>
        <v>ARPA Premium pay for pandemic workers Column</v>
      </c>
      <c r="U278" s="14">
        <f>IF('Municipal COVID19 '!A16="","",'Municipal COVID19 '!G16)</f>
        <v>0</v>
      </c>
      <c r="V278" s="14" t="str">
        <f>IF($U278="","",VLOOKUP(CONCATENATE(Upload!$K278,S278),'Account Codes'!$A:$S,19,FALSE))</f>
        <v>Column from portal report where activity is reflected</v>
      </c>
      <c r="W278" s="14">
        <f>IF($U278="","",VLOOKUP(CONCATENATE(Upload!$K278,S278),'Account Codes'!$A:$T,20,FALSE))</f>
        <v>0</v>
      </c>
    </row>
    <row r="279" spans="1:24" x14ac:dyDescent="0.25">
      <c r="A279" s="14">
        <f>IF($U279="","",Municipal!$D$1)</f>
        <v>1010</v>
      </c>
      <c r="B279" s="14" t="str">
        <f>IF($U279="","",Municipal!$G$1)</f>
        <v>Barrington</v>
      </c>
      <c r="C279" s="14">
        <f>IF($U279="","",Municipal!$D$3)</f>
        <v>2</v>
      </c>
      <c r="D279" s="14" t="str">
        <f>IF($U279="","",Municipal!$G$3)</f>
        <v>Budget to Actual 1</v>
      </c>
      <c r="E279" s="14">
        <f>IF($U279="","",Municipal!$G$2)</f>
        <v>2023</v>
      </c>
      <c r="F279" s="14" t="str">
        <f t="shared" si="16"/>
        <v>Fiscal Year of Report</v>
      </c>
      <c r="G279" s="14">
        <f>IF($U279="","",Municipal!$G$6)</f>
        <v>8</v>
      </c>
      <c r="H279" s="14" t="str">
        <f>IF($U279="","",VLOOKUP(Upload!G279,'Other Codes'!$G$2:$H$10,2,FALSE))</f>
        <v>Projected</v>
      </c>
      <c r="I279" s="14">
        <f>IF($U279="","",Municipal!$M$7)</f>
        <v>6</v>
      </c>
      <c r="J279" s="14" t="str">
        <f>IF($U279="","",VLOOKUP(Upload!I279,'Other Codes'!$J$2:$K$8,2,FALSE))</f>
        <v>Total MTPA</v>
      </c>
      <c r="K279" s="14">
        <f>IF($U279="","",'Municipal COVID19 '!A17)</f>
        <v>10</v>
      </c>
      <c r="L279" s="14" t="str">
        <f>IF($U279="","",VLOOKUP(K279,'Account Codes'!$E:$F,2,FALSE))</f>
        <v>COVID Aid</v>
      </c>
      <c r="M279" s="14">
        <f>IF($U279="","",'Municipal COVID19 '!B17)</f>
        <v>10</v>
      </c>
      <c r="N279" s="14" t="str">
        <f>IF($U279="","",VLOOKUP(CONCATENATE(Upload!$K279,Upload!M279),'Account Codes'!$B:$I,8,FALSE))</f>
        <v>COVID Aid</v>
      </c>
      <c r="O279" s="14">
        <f>IF($U279="","",'Municipal COVID19 '!$I$2)</f>
        <v>40</v>
      </c>
      <c r="P279" s="14" t="str">
        <f>IF($U279="","",VLOOKUP(CONCATENATE(Upload!$K279,Upload!O279),'Account Codes'!$C:$L,10,FALSE))</f>
        <v>COVID Aid Column</v>
      </c>
      <c r="Q279" s="63">
        <f>IF($U279="","",'Municipal COVID19 '!$I$2)</f>
        <v>40</v>
      </c>
      <c r="R279" s="14" t="str">
        <f>IF($U279="","",VLOOKUP(CONCATENATE(Upload!$K279,Upload!Q279),'Account Codes'!$D:$O,12,FALSE))</f>
        <v>COVID Aid Column</v>
      </c>
      <c r="S279" s="12">
        <v>413</v>
      </c>
      <c r="T279" s="14" t="str">
        <f>IF($U279="","",VLOOKUP(CONCATENATE(Upload!$K279,Upload!S279),'Account Codes'!$A:$S,18,FALSE))</f>
        <v>ARPA Water or sewer infrastructure Column</v>
      </c>
      <c r="U279" s="14">
        <f>IF('Municipal COVID19 '!A17="","",'Municipal COVID19 '!G17)</f>
        <v>0</v>
      </c>
      <c r="V279" s="14" t="str">
        <f>IF($U279="","",VLOOKUP(CONCATENATE(Upload!$K279,S279),'Account Codes'!$A:$S,19,FALSE))</f>
        <v>Column from portal report where activity is reflected</v>
      </c>
      <c r="W279" s="14">
        <f>IF($U279="","",VLOOKUP(CONCATENATE(Upload!$K279,S279),'Account Codes'!$A:$T,20,FALSE))</f>
        <v>0</v>
      </c>
    </row>
    <row r="280" spans="1:24" x14ac:dyDescent="0.25">
      <c r="A280" s="14">
        <f>IF($U280="","",Municipal!$D$1)</f>
        <v>1010</v>
      </c>
      <c r="B280" s="14" t="str">
        <f>IF($U280="","",Municipal!$G$1)</f>
        <v>Barrington</v>
      </c>
      <c r="C280" s="14">
        <f>IF($U280="","",Municipal!$D$3)</f>
        <v>2</v>
      </c>
      <c r="D280" s="14" t="str">
        <f>IF($U280="","",Municipal!$G$3)</f>
        <v>Budget to Actual 1</v>
      </c>
      <c r="E280" s="14">
        <f>IF($U280="","",Municipal!$G$2)</f>
        <v>2023</v>
      </c>
      <c r="F280" s="14" t="str">
        <f t="shared" si="16"/>
        <v>Fiscal Year of Report</v>
      </c>
      <c r="G280" s="14">
        <f>IF($U280="","",Municipal!$G$6)</f>
        <v>8</v>
      </c>
      <c r="H280" s="14" t="str">
        <f>IF($U280="","",VLOOKUP(Upload!G280,'Other Codes'!$G$2:$H$10,2,FALSE))</f>
        <v>Projected</v>
      </c>
      <c r="I280" s="14">
        <f>IF($U280="","",Municipal!$M$7)</f>
        <v>6</v>
      </c>
      <c r="J280" s="14" t="str">
        <f>IF($U280="","",VLOOKUP(Upload!I280,'Other Codes'!$J$2:$K$8,2,FALSE))</f>
        <v>Total MTPA</v>
      </c>
      <c r="K280" s="14">
        <f>IF($U280="","",'Municipal COVID19 '!A18)</f>
        <v>10</v>
      </c>
      <c r="L280" s="14" t="str">
        <f>IF($U280="","",VLOOKUP(K280,'Account Codes'!$E:$F,2,FALSE))</f>
        <v>COVID Aid</v>
      </c>
      <c r="M280" s="14">
        <f>IF($U280="","",'Municipal COVID19 '!B18)</f>
        <v>10</v>
      </c>
      <c r="N280" s="14" t="str">
        <f>IF($U280="","",VLOOKUP(CONCATENATE(Upload!$K280,Upload!M280),'Account Codes'!$B:$I,8,FALSE))</f>
        <v>COVID Aid</v>
      </c>
      <c r="O280" s="14">
        <f>IF($U280="","",'Municipal COVID19 '!$I$2)</f>
        <v>40</v>
      </c>
      <c r="P280" s="14" t="str">
        <f>IF($U280="","",VLOOKUP(CONCATENATE(Upload!$K280,Upload!O280),'Account Codes'!$C:$L,10,FALSE))</f>
        <v>COVID Aid Column</v>
      </c>
      <c r="Q280" s="63">
        <f>IF($U280="","",'Municipal COVID19 '!$I$2)</f>
        <v>40</v>
      </c>
      <c r="R280" s="14" t="str">
        <f>IF($U280="","",VLOOKUP(CONCATENATE(Upload!$K280,Upload!Q280),'Account Codes'!$D:$O,12,FALSE))</f>
        <v>COVID Aid Column</v>
      </c>
      <c r="S280" s="12">
        <v>414</v>
      </c>
      <c r="T280" s="14" t="str">
        <f>IF($U280="","",VLOOKUP(CONCATENATE(Upload!$K280,Upload!S280),'Account Codes'!$A:$S,18,FALSE))</f>
        <v>ARPA Broadband or cyber security infrastructure Column</v>
      </c>
      <c r="U280" s="14">
        <f>IF('Municipal COVID19 '!A18="","",'Municipal COVID19 '!G18)</f>
        <v>0</v>
      </c>
      <c r="V280" s="14" t="str">
        <f>IF($U280="","",VLOOKUP(CONCATENATE(Upload!$K280,S280),'Account Codes'!$A:$S,19,FALSE))</f>
        <v>Column from portal report where activity is reflected</v>
      </c>
      <c r="W280" s="14">
        <f>IF($U280="","",VLOOKUP(CONCATENATE(Upload!$K280,S280),'Account Codes'!$A:$T,20,FALSE))</f>
        <v>0</v>
      </c>
    </row>
    <row r="281" spans="1:24" x14ac:dyDescent="0.25">
      <c r="A281" s="14">
        <f>IF($U281="","",Municipal!$D$1)</f>
        <v>1010</v>
      </c>
      <c r="B281" s="14" t="str">
        <f>IF($U281="","",Municipal!$G$1)</f>
        <v>Barrington</v>
      </c>
      <c r="C281" s="14">
        <f>IF($U281="","",Municipal!$D$3)</f>
        <v>2</v>
      </c>
      <c r="D281" s="14" t="str">
        <f>IF($U281="","",Municipal!$G$3)</f>
        <v>Budget to Actual 1</v>
      </c>
      <c r="E281" s="14">
        <f>IF($U281="","",Municipal!$G$2)</f>
        <v>2023</v>
      </c>
      <c r="F281" s="14" t="str">
        <f t="shared" si="16"/>
        <v>Fiscal Year of Report</v>
      </c>
      <c r="G281" s="14">
        <f>IF($U281="","",Municipal!$G$6)</f>
        <v>8</v>
      </c>
      <c r="H281" s="14" t="str">
        <f>IF($U281="","",VLOOKUP(Upload!G281,'Other Codes'!$G$2:$H$10,2,FALSE))</f>
        <v>Projected</v>
      </c>
      <c r="I281" s="14">
        <f>IF($U281="","",Municipal!$M$7)</f>
        <v>6</v>
      </c>
      <c r="J281" s="14" t="str">
        <f>IF($U281="","",VLOOKUP(Upload!I281,'Other Codes'!$J$2:$K$8,2,FALSE))</f>
        <v>Total MTPA</v>
      </c>
      <c r="K281" s="14">
        <f>IF($U281="","",'Municipal COVID19 '!A19)</f>
        <v>10</v>
      </c>
      <c r="L281" s="14" t="str">
        <f>IF($U281="","",VLOOKUP(K281,'Account Codes'!$E:$F,2,FALSE))</f>
        <v>COVID Aid</v>
      </c>
      <c r="M281" s="14">
        <f>IF($U281="","",'Municipal COVID19 '!B19)</f>
        <v>10</v>
      </c>
      <c r="N281" s="14" t="str">
        <f>IF($U281="","",VLOOKUP(CONCATENATE(Upload!$K281,Upload!M281),'Account Codes'!$B:$I,8,FALSE))</f>
        <v>COVID Aid</v>
      </c>
      <c r="O281" s="14">
        <f>IF($U281="","",'Municipal COVID19 '!$I$2)</f>
        <v>40</v>
      </c>
      <c r="P281" s="14" t="str">
        <f>IF($U281="","",VLOOKUP(CONCATENATE(Upload!$K281,Upload!O281),'Account Codes'!$C:$L,10,FALSE))</f>
        <v>COVID Aid Column</v>
      </c>
      <c r="Q281" s="63">
        <f>IF($U281="","",'Municipal COVID19 '!$I$2)</f>
        <v>40</v>
      </c>
      <c r="R281" s="14" t="str">
        <f>IF($U281="","",VLOOKUP(CONCATENATE(Upload!$K281,Upload!Q281),'Account Codes'!$D:$O,12,FALSE))</f>
        <v>COVID Aid Column</v>
      </c>
      <c r="S281" s="12">
        <v>415</v>
      </c>
      <c r="T281" s="14" t="str">
        <f>IF($U281="","",VLOOKUP(CONCATENATE(Upload!$K281,Upload!S281),'Account Codes'!$A:$S,18,FALSE))</f>
        <v>ARPA Housing Column</v>
      </c>
      <c r="U281" s="14">
        <f>IF('Municipal COVID19 '!A19="","",'Municipal COVID19 '!G19)</f>
        <v>0</v>
      </c>
      <c r="V281" s="14" t="str">
        <f>IF($U281="","",VLOOKUP(CONCATENATE(Upload!$K281,S281),'Account Codes'!$A:$S,19,FALSE))</f>
        <v>Column from portal report where activity is reflected</v>
      </c>
      <c r="W281" s="14">
        <f>IF($U281="","",VLOOKUP(CONCATENATE(Upload!$K281,S281),'Account Codes'!$A:$T,20,FALSE))</f>
        <v>0</v>
      </c>
    </row>
    <row r="282" spans="1:24" x14ac:dyDescent="0.25">
      <c r="A282" s="14">
        <f>IF($U282="","",Municipal!$D$1)</f>
        <v>1010</v>
      </c>
      <c r="B282" s="14" t="str">
        <f>IF($U282="","",Municipal!$G$1)</f>
        <v>Barrington</v>
      </c>
      <c r="C282" s="14">
        <f>IF($U282="","",Municipal!$D$3)</f>
        <v>2</v>
      </c>
      <c r="D282" s="14" t="str">
        <f>IF($U282="","",Municipal!$G$3)</f>
        <v>Budget to Actual 1</v>
      </c>
      <c r="E282" s="14">
        <f>IF($U282="","",Municipal!$G$2)</f>
        <v>2023</v>
      </c>
      <c r="F282" s="14" t="str">
        <f t="shared" si="16"/>
        <v>Fiscal Year of Report</v>
      </c>
      <c r="G282" s="14">
        <f>IF($U282="","",Municipal!$G$6)</f>
        <v>8</v>
      </c>
      <c r="H282" s="14" t="str">
        <f>IF($U282="","",VLOOKUP(Upload!G282,'Other Codes'!$G$2:$H$10,2,FALSE))</f>
        <v>Projected</v>
      </c>
      <c r="I282" s="14">
        <f>IF($U282="","",Municipal!$M$7)</f>
        <v>6</v>
      </c>
      <c r="J282" s="14" t="str">
        <f>IF($U282="","",VLOOKUP(Upload!I282,'Other Codes'!$J$2:$K$8,2,FALSE))</f>
        <v>Total MTPA</v>
      </c>
      <c r="K282" s="14">
        <f>IF($U282="","",'Municipal COVID19 '!A20)</f>
        <v>10</v>
      </c>
      <c r="L282" s="14" t="str">
        <f>IF($U282="","",VLOOKUP(K282,'Account Codes'!$E:$F,2,FALSE))</f>
        <v>COVID Aid</v>
      </c>
      <c r="M282" s="14">
        <f>IF($U282="","",'Municipal COVID19 '!B20)</f>
        <v>10</v>
      </c>
      <c r="N282" s="14" t="str">
        <f>IF($U282="","",VLOOKUP(CONCATENATE(Upload!$K282,Upload!M282),'Account Codes'!$B:$I,8,FALSE))</f>
        <v>COVID Aid</v>
      </c>
      <c r="O282" s="14">
        <f>IF($U282="","",'Municipal COVID19 '!$I$2)</f>
        <v>40</v>
      </c>
      <c r="P282" s="14" t="str">
        <f>IF($U282="","",VLOOKUP(CONCATENATE(Upload!$K282,Upload!O282),'Account Codes'!$C:$L,10,FALSE))</f>
        <v>COVID Aid Column</v>
      </c>
      <c r="Q282" s="63">
        <f>IF($U282="","",'Municipal COVID19 '!$I$2)</f>
        <v>40</v>
      </c>
      <c r="R282" s="14" t="str">
        <f>IF($U282="","",VLOOKUP(CONCATENATE(Upload!$K282,Upload!Q282),'Account Codes'!$D:$O,12,FALSE))</f>
        <v>COVID Aid Column</v>
      </c>
      <c r="S282" s="12">
        <v>416</v>
      </c>
      <c r="T282" s="14" t="str">
        <f>IF($U282="","",VLOOKUP(CONCATENATE(Upload!$K282,Upload!S282),'Account Codes'!$A:$S,18,FALSE))</f>
        <v>ARPA Assistance to Fire Districts Column</v>
      </c>
      <c r="U282" s="14">
        <f>IF('Municipal COVID19 '!A20="","",'Municipal COVID19 '!G20)</f>
        <v>0</v>
      </c>
      <c r="V282" s="14" t="str">
        <f>IF($U282="","",VLOOKUP(CONCATENATE(Upload!$K282,S282),'Account Codes'!$A:$S,19,FALSE))</f>
        <v>Column from portal report where activity is reflected</v>
      </c>
      <c r="W282" s="14">
        <f>IF($U282="","",VLOOKUP(CONCATENATE(Upload!$K282,S282),'Account Codes'!$A:$T,20,FALSE))</f>
        <v>0</v>
      </c>
    </row>
    <row r="283" spans="1:24" x14ac:dyDescent="0.25">
      <c r="A283" s="14">
        <f>IF($U283="","",Municipal!$D$1)</f>
        <v>1010</v>
      </c>
      <c r="B283" s="14" t="str">
        <f>IF($U283="","",Municipal!$G$1)</f>
        <v>Barrington</v>
      </c>
      <c r="C283" s="14">
        <f>IF($U283="","",Municipal!$D$3)</f>
        <v>2</v>
      </c>
      <c r="D283" s="14" t="str">
        <f>IF($U283="","",Municipal!$G$3)</f>
        <v>Budget to Actual 1</v>
      </c>
      <c r="E283" s="14">
        <f>IF($U283="","",Municipal!$G$2)</f>
        <v>2023</v>
      </c>
      <c r="F283" s="14" t="str">
        <f t="shared" si="16"/>
        <v>Fiscal Year of Report</v>
      </c>
      <c r="G283" s="14">
        <f>IF($U283="","",Municipal!$G$6)</f>
        <v>8</v>
      </c>
      <c r="H283" s="14" t="str">
        <f>IF($U283="","",VLOOKUP(Upload!G283,'Other Codes'!$G$2:$H$10,2,FALSE))</f>
        <v>Projected</v>
      </c>
      <c r="I283" s="14">
        <f>IF($U283="","",Municipal!$M$7)</f>
        <v>6</v>
      </c>
      <c r="J283" s="14" t="str">
        <f>IF($U283="","",VLOOKUP(Upload!I283,'Other Codes'!$J$2:$K$8,2,FALSE))</f>
        <v>Total MTPA</v>
      </c>
      <c r="K283" s="14">
        <f>IF($U283="","",'Municipal COVID19 '!A21)</f>
        <v>10</v>
      </c>
      <c r="L283" s="14" t="str">
        <f>IF($U283="","",VLOOKUP(K283,'Account Codes'!$E:$F,2,FALSE))</f>
        <v>COVID Aid</v>
      </c>
      <c r="M283" s="14">
        <f>IF($U283="","",'Municipal COVID19 '!B21)</f>
        <v>10</v>
      </c>
      <c r="N283" s="14" t="str">
        <f>IF($U283="","",VLOOKUP(CONCATENATE(Upload!$K283,Upload!M283),'Account Codes'!$B:$I,8,FALSE))</f>
        <v>COVID Aid</v>
      </c>
      <c r="O283" s="14">
        <f>IF($U283="","",'Municipal COVID19 '!$I$2)</f>
        <v>40</v>
      </c>
      <c r="P283" s="14" t="str">
        <f>IF($U283="","",VLOOKUP(CONCATENATE(Upload!$K283,Upload!O283),'Account Codes'!$C:$L,10,FALSE))</f>
        <v>COVID Aid Column</v>
      </c>
      <c r="Q283" s="63">
        <f>IF($U283="","",'Municipal COVID19 '!$I$2)</f>
        <v>40</v>
      </c>
      <c r="R283" s="14" t="str">
        <f>IF($U283="","",VLOOKUP(CONCATENATE(Upload!$K283,Upload!Q283),'Account Codes'!$D:$O,12,FALSE))</f>
        <v>COVID Aid Column</v>
      </c>
      <c r="S283" s="12">
        <v>417</v>
      </c>
      <c r="T283" s="14" t="str">
        <f>IF($U283="","",VLOOKUP(CONCATENATE(Upload!$K283,Upload!S283),'Account Codes'!$A:$S,18,FALSE))</f>
        <v>ARPA Government Services Column</v>
      </c>
      <c r="U283" s="14">
        <f>IF('Municipal COVID19 '!A21="","",'Municipal COVID19 '!G21)</f>
        <v>0</v>
      </c>
      <c r="V283" s="14" t="str">
        <f>IF($U283="","",VLOOKUP(CONCATENATE(Upload!$K283,S283),'Account Codes'!$A:$S,19,FALSE))</f>
        <v>Column from portal report where activity is reflected</v>
      </c>
      <c r="W283" s="14">
        <f>IF($U283="","",VLOOKUP(CONCATENATE(Upload!$K283,S283),'Account Codes'!$A:$T,20,FALSE))</f>
        <v>0</v>
      </c>
    </row>
    <row r="284" spans="1:24" x14ac:dyDescent="0.25">
      <c r="A284" s="14">
        <f>IF($U284="","",Municipal!$D$1)</f>
        <v>1010</v>
      </c>
      <c r="B284" s="14" t="str">
        <f>IF($U284="","",Municipal!$G$1)</f>
        <v>Barrington</v>
      </c>
      <c r="C284" s="14">
        <f>IF($U284="","",Municipal!$D$3)</f>
        <v>2</v>
      </c>
      <c r="D284" s="14" t="str">
        <f>IF($U284="","",Municipal!$G$3)</f>
        <v>Budget to Actual 1</v>
      </c>
      <c r="E284" s="14">
        <f>IF($U284="","",Municipal!$G$2)</f>
        <v>2023</v>
      </c>
      <c r="F284" s="14" t="str">
        <f t="shared" si="16"/>
        <v>Fiscal Year of Report</v>
      </c>
      <c r="G284" s="14">
        <f>IF($U284="","",Municipal!$G$6)</f>
        <v>8</v>
      </c>
      <c r="H284" s="14" t="str">
        <f>IF($U284="","",VLOOKUP(Upload!G284,'Other Codes'!$G$2:$H$10,2,FALSE))</f>
        <v>Projected</v>
      </c>
      <c r="I284" s="14">
        <f>IF($U284="","",Municipal!$M$7)</f>
        <v>6</v>
      </c>
      <c r="J284" s="14" t="str">
        <f>IF($U284="","",VLOOKUP(Upload!I284,'Other Codes'!$J$2:$K$8,2,FALSE))</f>
        <v>Total MTPA</v>
      </c>
      <c r="K284" s="14">
        <f>IF($U284="","",'Municipal COVID19 '!A22)</f>
        <v>10</v>
      </c>
      <c r="L284" s="14" t="str">
        <f>IF($U284="","",VLOOKUP(K284,'Account Codes'!$E:$F,2,FALSE))</f>
        <v>COVID Aid</v>
      </c>
      <c r="M284" s="14">
        <f>IF($U284="","",'Municipal COVID19 '!B22)</f>
        <v>10</v>
      </c>
      <c r="N284" s="14" t="str">
        <f>IF($U284="","",VLOOKUP(CONCATENATE(Upload!$K284,Upload!M284),'Account Codes'!$B:$I,8,FALSE))</f>
        <v>COVID Aid</v>
      </c>
      <c r="O284" s="14">
        <f>IF($U284="","",'Municipal COVID19 '!$I$2)</f>
        <v>40</v>
      </c>
      <c r="P284" s="14" t="str">
        <f>IF($U284="","",VLOOKUP(CONCATENATE(Upload!$K284,Upload!O284),'Account Codes'!$C:$L,10,FALSE))</f>
        <v>COVID Aid Column</v>
      </c>
      <c r="Q284" s="63">
        <f>IF($U284="","",'Municipal COVID19 '!$I$2)</f>
        <v>40</v>
      </c>
      <c r="R284" s="14" t="str">
        <f>IF($U284="","",VLOOKUP(CONCATENATE(Upload!$K284,Upload!Q284),'Account Codes'!$D:$O,12,FALSE))</f>
        <v>COVID Aid Column</v>
      </c>
      <c r="S284" s="12">
        <v>418</v>
      </c>
      <c r="T284" s="14" t="str">
        <f>IF($U284="","",VLOOKUP(CONCATENATE(Upload!$K284,Upload!S284),'Account Codes'!$A:$S,18,FALSE))</f>
        <v>ARPA Other Column</v>
      </c>
      <c r="U284" s="14">
        <f>IF('Municipal COVID19 '!A22="","",'Municipal COVID19 '!G22)</f>
        <v>0</v>
      </c>
      <c r="V284" s="14" t="str">
        <f>IF($U284="","",VLOOKUP(CONCATENATE(Upload!$K284,S284),'Account Codes'!$A:$S,19,FALSE))</f>
        <v>Column from portal report where activity is reflected</v>
      </c>
      <c r="W284" s="14">
        <f>IF($U284="","",VLOOKUP(CONCATENATE(Upload!$K284,S284),'Account Codes'!$A:$T,20,FALSE))</f>
        <v>0</v>
      </c>
      <c r="X284" s="2" t="s">
        <v>119</v>
      </c>
    </row>
    <row r="285" spans="1:24" x14ac:dyDescent="0.25">
      <c r="A285" s="14" t="str">
        <f>IF($U285="","",Municipal!$D$1)</f>
        <v/>
      </c>
      <c r="B285" s="14" t="str">
        <f>IF($U285="","",Municipal!$G$1)</f>
        <v/>
      </c>
      <c r="C285" s="14" t="str">
        <f>IF($U285="","",Municipal!$D$3)</f>
        <v/>
      </c>
      <c r="D285" s="14" t="str">
        <f>IF($U285="","",Municipal!$G$3)</f>
        <v/>
      </c>
      <c r="E285" s="14" t="str">
        <f>IF($U285="","",Municipal!$G$2)</f>
        <v/>
      </c>
      <c r="F285" s="14" t="str">
        <f t="shared" si="16"/>
        <v/>
      </c>
      <c r="G285" s="14" t="str">
        <f>IF($U285="","",Municipal!$G$6)</f>
        <v/>
      </c>
      <c r="H285" s="14" t="str">
        <f>IF($U285="","",VLOOKUP(Upload!G285,'Other Codes'!$G$2:$H$10,2,FALSE))</f>
        <v/>
      </c>
      <c r="I285" s="14" t="str">
        <f>IF($U285="","",Municipal!$M$7)</f>
        <v/>
      </c>
      <c r="J285" s="14" t="str">
        <f>IF($U285="","",VLOOKUP(Upload!I285,'Other Codes'!$J$2:$K$8,2,FALSE))</f>
        <v/>
      </c>
      <c r="K285" s="14" t="str">
        <f>IF($U285="","",'Municipal COVID19 '!A23)</f>
        <v/>
      </c>
      <c r="L285" s="14" t="str">
        <f>IF($U285="","",VLOOKUP(K285,'Account Codes'!$E:$F,2,FALSE))</f>
        <v/>
      </c>
      <c r="M285" s="14" t="str">
        <f>IF($U285="","",'Municipal COVID19 '!B23)</f>
        <v/>
      </c>
      <c r="N285" s="14" t="str">
        <f>IF($U285="","",VLOOKUP(CONCATENATE(Upload!$K285,Upload!M285),'Account Codes'!$B:$I,8,FALSE))</f>
        <v/>
      </c>
      <c r="O285" s="14" t="str">
        <f t="shared" ref="O285:O287" si="17">IF($U285="","",40)</f>
        <v/>
      </c>
      <c r="P285" s="14" t="str">
        <f>IF($U285="","",VLOOKUP(CONCATENATE(Upload!$K285,Upload!O285),'Account Codes'!$C:$L,10,FALSE))</f>
        <v/>
      </c>
      <c r="Q285" s="14" t="str">
        <f t="shared" ref="Q285:Q287" si="18">IF($U285="","",40)</f>
        <v/>
      </c>
      <c r="R285" s="14" t="str">
        <f>IF($U285="","",VLOOKUP(CONCATENATE(Upload!$K285,Upload!Q285),'Account Codes'!$D:$O,12,FALSE))</f>
        <v/>
      </c>
      <c r="S285" s="14"/>
      <c r="T285" s="14" t="str">
        <f>IF($U285="","",VLOOKUP(CONCATENATE(Upload!$K285,Upload!S285),'Account Codes'!$A:$S,18,FALSE))</f>
        <v/>
      </c>
      <c r="U285" s="14" t="str">
        <f>IF('Municipal COVID19 '!A23="","",'Municipal COVID19 '!G23)</f>
        <v/>
      </c>
      <c r="V285" s="14" t="str">
        <f>IF($U285="","",VLOOKUP(CONCATENATE(Upload!$K285,S285),'Account Codes'!$A:$S,19,FALSE))</f>
        <v/>
      </c>
      <c r="W285" s="14" t="str">
        <f>IF($U285="","",VLOOKUP(CONCATENATE(Upload!$K285,S285),'Account Codes'!$A:$T,20,FALSE))</f>
        <v/>
      </c>
    </row>
    <row r="286" spans="1:24" x14ac:dyDescent="0.25">
      <c r="A286" s="14" t="str">
        <f>IF($U286="","",Municipal!$D$1)</f>
        <v/>
      </c>
      <c r="B286" s="14" t="str">
        <f>IF($U286="","",Municipal!$G$1)</f>
        <v/>
      </c>
      <c r="C286" s="14" t="str">
        <f>IF($U286="","",Municipal!$D$3)</f>
        <v/>
      </c>
      <c r="D286" s="14" t="str">
        <f>IF($U286="","",Municipal!$G$3)</f>
        <v/>
      </c>
      <c r="E286" s="14" t="str">
        <f>IF($U286="","",Municipal!$G$2)</f>
        <v/>
      </c>
      <c r="F286" s="14" t="str">
        <f t="shared" si="16"/>
        <v/>
      </c>
      <c r="G286" s="14" t="str">
        <f>IF($U286="","",Municipal!$G$6)</f>
        <v/>
      </c>
      <c r="H286" s="14" t="str">
        <f>IF($U286="","",VLOOKUP(Upload!G286,'Other Codes'!$G$2:$H$10,2,FALSE))</f>
        <v/>
      </c>
      <c r="I286" s="14" t="str">
        <f>IF($U286="","",Municipal!$M$7)</f>
        <v/>
      </c>
      <c r="J286" s="14" t="str">
        <f>IF($U286="","",VLOOKUP(Upload!I286,'Other Codes'!$J$2:$K$8,2,FALSE))</f>
        <v/>
      </c>
      <c r="K286" s="14" t="str">
        <f>IF($U286="","",'Municipal COVID19 '!A24)</f>
        <v/>
      </c>
      <c r="L286" s="14" t="str">
        <f>IF($U286="","",VLOOKUP(K286,'Account Codes'!$E:$F,2,FALSE))</f>
        <v/>
      </c>
      <c r="M286" s="14" t="str">
        <f>IF($U286="","",'Municipal COVID19 '!B24)</f>
        <v/>
      </c>
      <c r="N286" s="14" t="str">
        <f>IF($U286="","",VLOOKUP(CONCATENATE(Upload!$K286,Upload!M286),'Account Codes'!$B:$I,8,FALSE))</f>
        <v/>
      </c>
      <c r="O286" s="14" t="str">
        <f t="shared" si="17"/>
        <v/>
      </c>
      <c r="P286" s="14" t="str">
        <f>IF($U286="","",VLOOKUP(CONCATENATE(Upload!$K286,Upload!O286),'Account Codes'!$C:$L,10,FALSE))</f>
        <v/>
      </c>
      <c r="Q286" s="14" t="str">
        <f t="shared" si="18"/>
        <v/>
      </c>
      <c r="R286" s="14" t="str">
        <f>IF($U286="","",VLOOKUP(CONCATENATE(Upload!$K286,Upload!Q286),'Account Codes'!$D:$O,12,FALSE))</f>
        <v/>
      </c>
      <c r="S286" s="14"/>
      <c r="T286" s="14" t="str">
        <f>IF($U286="","",VLOOKUP(CONCATENATE(Upload!$K286,Upload!S286),'Account Codes'!$A:$S,18,FALSE))</f>
        <v/>
      </c>
      <c r="U286" s="14" t="str">
        <f>IF('Municipal COVID19 '!A24="","",'Municipal COVID19 '!G24)</f>
        <v/>
      </c>
      <c r="V286" s="14" t="str">
        <f>IF($U286="","",VLOOKUP(CONCATENATE(Upload!$K286,S286),'Account Codes'!$A:$S,19,FALSE))</f>
        <v/>
      </c>
      <c r="W286" s="14" t="str">
        <f>IF($U286="","",VLOOKUP(CONCATENATE(Upload!$K286,S286),'Account Codes'!$A:$T,20,FALSE))</f>
        <v/>
      </c>
    </row>
    <row r="287" spans="1:24" x14ac:dyDescent="0.25">
      <c r="A287" s="14" t="str">
        <f>IF($U287="","",Municipal!$D$1)</f>
        <v/>
      </c>
      <c r="B287" s="14" t="str">
        <f>IF($U287="","",Municipal!$G$1)</f>
        <v/>
      </c>
      <c r="C287" s="14" t="str">
        <f>IF($U287="","",Municipal!$D$3)</f>
        <v/>
      </c>
      <c r="D287" s="14" t="str">
        <f>IF($U287="","",Municipal!$G$3)</f>
        <v/>
      </c>
      <c r="E287" s="14" t="str">
        <f>IF($U287="","",Municipal!$G$2)</f>
        <v/>
      </c>
      <c r="F287" s="14" t="str">
        <f t="shared" si="16"/>
        <v/>
      </c>
      <c r="G287" s="14" t="str">
        <f>IF($U287="","",Municipal!$G$6)</f>
        <v/>
      </c>
      <c r="H287" s="14" t="str">
        <f>IF($U287="","",VLOOKUP(Upload!G287,'Other Codes'!$G$2:$H$10,2,FALSE))</f>
        <v/>
      </c>
      <c r="I287" s="14" t="str">
        <f>IF($U287="","",Municipal!$M$7)</f>
        <v/>
      </c>
      <c r="J287" s="14" t="str">
        <f>IF($U287="","",VLOOKUP(Upload!I287,'Other Codes'!$J$2:$K$8,2,FALSE))</f>
        <v/>
      </c>
      <c r="K287" s="14" t="str">
        <f>IF($U287="","",'Municipal COVID19 '!A25)</f>
        <v/>
      </c>
      <c r="L287" s="14" t="str">
        <f>IF($U287="","",VLOOKUP(K287,'Account Codes'!$E:$F,2,FALSE))</f>
        <v/>
      </c>
      <c r="M287" s="14" t="str">
        <f>IF($U287="","",'Municipal COVID19 '!B25)</f>
        <v/>
      </c>
      <c r="N287" s="14" t="str">
        <f>IF($U287="","",VLOOKUP(CONCATENATE(Upload!$K287,Upload!M287),'Account Codes'!$B:$I,8,FALSE))</f>
        <v/>
      </c>
      <c r="O287" s="14" t="str">
        <f t="shared" si="17"/>
        <v/>
      </c>
      <c r="P287" s="14" t="str">
        <f>IF($U287="","",VLOOKUP(CONCATENATE(Upload!$K287,Upload!O287),'Account Codes'!$C:$L,10,FALSE))</f>
        <v/>
      </c>
      <c r="Q287" s="14" t="str">
        <f t="shared" si="18"/>
        <v/>
      </c>
      <c r="R287" s="14" t="str">
        <f>IF($U287="","",VLOOKUP(CONCATENATE(Upload!$K287,Upload!Q287),'Account Codes'!$D:$O,12,FALSE))</f>
        <v/>
      </c>
      <c r="S287" s="14"/>
      <c r="T287" s="14" t="str">
        <f>IF($U287="","",VLOOKUP(CONCATENATE(Upload!$K287,Upload!S287),'Account Codes'!$A:$S,18,FALSE))</f>
        <v/>
      </c>
      <c r="U287" s="14" t="str">
        <f>IF('Municipal COVID19 '!A25="","",'Municipal COVID19 '!G25)</f>
        <v/>
      </c>
      <c r="V287" s="14" t="str">
        <f>IF($U287="","",VLOOKUP(CONCATENATE(Upload!$K287,S287),'Account Codes'!$A:$S,19,FALSE))</f>
        <v/>
      </c>
      <c r="W287" s="14" t="str">
        <f>IF($U287="","",VLOOKUP(CONCATENATE(Upload!$K287,S287),'Account Codes'!$A:$T,20,FALSE))</f>
        <v/>
      </c>
    </row>
    <row r="288" spans="1:24" x14ac:dyDescent="0.25">
      <c r="A288" s="15">
        <f>IF($U288="","",School!$D$1)</f>
        <v>10</v>
      </c>
      <c r="B288" s="15" t="str">
        <f>IF($U288="","",School!$G$1)</f>
        <v>Barrington school district</v>
      </c>
      <c r="C288" s="15">
        <f>IF($U288="","",School!$D$3)</f>
        <v>2</v>
      </c>
      <c r="D288" s="15" t="str">
        <f>IF($U288="","",School!$G$3)</f>
        <v>Budget to Actual 1</v>
      </c>
      <c r="E288" s="15">
        <f>IF($U288="","",School!$G$2)</f>
        <v>2023</v>
      </c>
      <c r="F288" s="15" t="str">
        <f>IF($U288="","","Fiscal Year of Report")</f>
        <v>Fiscal Year of Report</v>
      </c>
      <c r="G288" s="15">
        <f>IF($U288="","",School!$G$6)</f>
        <v>8</v>
      </c>
      <c r="H288" s="15" t="str">
        <f>IF($U288="","",VLOOKUP(Upload!G288,'Other Codes'!$G$2:$H$10,2,FALSE))</f>
        <v>Projected</v>
      </c>
      <c r="I288" s="15">
        <f>IF($U288="","",School!$M$7)</f>
        <v>6</v>
      </c>
      <c r="J288" s="15" t="str">
        <f>IF($U288="","",VLOOKUP(Upload!I288,'Other Codes'!$J$2:$K$8,2,FALSE))</f>
        <v>Total MTPA</v>
      </c>
      <c r="K288" s="15">
        <f>IF($U288="","",'School COVID19'!A4)</f>
        <v>10</v>
      </c>
      <c r="L288" s="15" t="str">
        <f>IF($U288="","",VLOOKUP(K288,'Account Codes'!$E:$F,2,FALSE))</f>
        <v>COVID Aid</v>
      </c>
      <c r="M288" s="15">
        <f>IF($U288="","",'School COVID19'!B4)</f>
        <v>10</v>
      </c>
      <c r="N288" s="15" t="str">
        <f>IF($U288="","",VLOOKUP(CONCATENATE(Upload!$K288,Upload!M288),'Account Codes'!$B:$I,8,FALSE))</f>
        <v>COVID Aid</v>
      </c>
      <c r="O288" s="15">
        <f>IF($U288="","",'School COVID19'!C4)</f>
        <v>20</v>
      </c>
      <c r="P288" s="15" t="str">
        <f>IF($U288="","",VLOOKUP(CONCATENATE(Upload!$K288,Upload!O288),'Account Codes'!$C:$L,10,FALSE))</f>
        <v>COVID Aid Expense</v>
      </c>
      <c r="Q288" s="15">
        <f>IF($U288="","",'Municipal COVID19 '!D4)</f>
        <v>20</v>
      </c>
      <c r="R288" s="15" t="str">
        <f>IF($U288="","",VLOOKUP(CONCATENATE(Upload!$K288,Upload!Q288),'Account Codes'!$D:$O,12,FALSE))</f>
        <v>COVID Aid Expense (non ARPA)</v>
      </c>
      <c r="S288" s="15">
        <f>IF($U288="","",'Municipal COVID19 '!E4)</f>
        <v>200</v>
      </c>
      <c r="T288" s="15" t="str">
        <f>IF($U288="","",VLOOKUP(CONCATENATE(Upload!$K288,Upload!S288),'Account Codes'!$A:$S,18,FALSE))</f>
        <v>FEMA Expense</v>
      </c>
      <c r="U288" s="15">
        <f>IF('School COVID19'!A4="","",'School COVID19'!G4)</f>
        <v>0</v>
      </c>
      <c r="V288" s="15" t="str">
        <f>IF($U288="","",VLOOKUP(CONCATENATE(Upload!$K288,S288),'Account Codes'!$A:$S,19,FALSE))</f>
        <v>Federal Emergency Management Agency, federal reimbursements for expenses associated with COVID emergency</v>
      </c>
      <c r="W288" s="15">
        <f>IF($U288="","",VLOOKUP(CONCATENATE(Upload!$K288,S288),'Account Codes'!$A:$T,20,FALSE))</f>
        <v>0</v>
      </c>
    </row>
    <row r="289" spans="1:23" x14ac:dyDescent="0.25">
      <c r="A289" s="15">
        <f>IF($U289="","",School!$D$1)</f>
        <v>10</v>
      </c>
      <c r="B289" s="15" t="str">
        <f>IF($U289="","",School!$G$1)</f>
        <v>Barrington school district</v>
      </c>
      <c r="C289" s="15">
        <f>IF($U289="","",School!$D$3)</f>
        <v>2</v>
      </c>
      <c r="D289" s="15" t="str">
        <f>IF($U289="","",School!$G$3)</f>
        <v>Budget to Actual 1</v>
      </c>
      <c r="E289" s="15">
        <f>IF($U289="","",School!$G$2)</f>
        <v>2023</v>
      </c>
      <c r="F289" s="15" t="str">
        <f t="shared" ref="F289:F344" si="19">IF($U289="","","Fiscal Year of Report")</f>
        <v>Fiscal Year of Report</v>
      </c>
      <c r="G289" s="15">
        <f>IF($U289="","",School!$G$6)</f>
        <v>8</v>
      </c>
      <c r="H289" s="15" t="str">
        <f>IF($U289="","",VLOOKUP(Upload!G289,'Other Codes'!$G$2:$H$10,2,FALSE))</f>
        <v>Projected</v>
      </c>
      <c r="I289" s="15">
        <f>IF($U289="","",School!$M$7)</f>
        <v>6</v>
      </c>
      <c r="J289" s="15" t="str">
        <f>IF($U289="","",VLOOKUP(Upload!I289,'Other Codes'!$J$2:$K$8,2,FALSE))</f>
        <v>Total MTPA</v>
      </c>
      <c r="K289" s="15">
        <f>IF($U289="","",'School COVID19'!A5)</f>
        <v>10</v>
      </c>
      <c r="L289" s="15" t="str">
        <f>IF($U289="","",VLOOKUP(K289,'Account Codes'!$E:$F,2,FALSE))</f>
        <v>COVID Aid</v>
      </c>
      <c r="M289" s="15">
        <f>IF($U289="","",'School COVID19'!B5)</f>
        <v>10</v>
      </c>
      <c r="N289" s="15" t="str">
        <f>IF($U289="","",VLOOKUP(CONCATENATE(Upload!$K289,Upload!M289),'Account Codes'!$B:$I,8,FALSE))</f>
        <v>COVID Aid</v>
      </c>
      <c r="O289" s="15">
        <f>IF($U289="","",'School COVID19'!C5)</f>
        <v>20</v>
      </c>
      <c r="P289" s="15" t="str">
        <f>IF($U289="","",VLOOKUP(CONCATENATE(Upload!$K289,Upload!O289),'Account Codes'!$C:$L,10,FALSE))</f>
        <v>COVID Aid Expense</v>
      </c>
      <c r="Q289" s="15">
        <f>IF($U289="","",'Municipal COVID19 '!D5)</f>
        <v>20</v>
      </c>
      <c r="R289" s="15" t="str">
        <f>IF($U289="","",VLOOKUP(CONCATENATE(Upload!$K289,Upload!Q289),'Account Codes'!$D:$O,12,FALSE))</f>
        <v>COVID Aid Expense (non ARPA)</v>
      </c>
      <c r="S289" s="15">
        <f>IF($U289="","",'Municipal COVID19 '!E5)</f>
        <v>201</v>
      </c>
      <c r="T289" s="15" t="str">
        <f>IF($U289="","",VLOOKUP(CONCATENATE(Upload!$K289,Upload!S289),'Account Codes'!$A:$S,18,FALSE))</f>
        <v>CRF Expense</v>
      </c>
      <c r="U289" s="15">
        <f>IF('School COVID19'!A5="","",'School COVID19'!G5)</f>
        <v>0</v>
      </c>
      <c r="V289" s="15" t="str">
        <f>IF($U289="","",VLOOKUP(CONCATENATE(Upload!$K289,S289),'Account Codes'!$A:$S,19,FALSE))</f>
        <v>Coronavirus Relief Funds, federal funds associated with the Coronavirus Relief Act passed in March of 2020</v>
      </c>
      <c r="W289" s="15">
        <f>IF($U289="","",VLOOKUP(CONCATENATE(Upload!$K289,S289),'Account Codes'!$A:$T,20,FALSE))</f>
        <v>0</v>
      </c>
    </row>
    <row r="290" spans="1:23" x14ac:dyDescent="0.25">
      <c r="A290" s="15">
        <f>IF($U290="","",School!$D$1)</f>
        <v>10</v>
      </c>
      <c r="B290" s="15" t="str">
        <f>IF($U290="","",School!$G$1)</f>
        <v>Barrington school district</v>
      </c>
      <c r="C290" s="15">
        <f>IF($U290="","",School!$D$3)</f>
        <v>2</v>
      </c>
      <c r="D290" s="15" t="str">
        <f>IF($U290="","",School!$G$3)</f>
        <v>Budget to Actual 1</v>
      </c>
      <c r="E290" s="15">
        <f>IF($U290="","",School!$G$2)</f>
        <v>2023</v>
      </c>
      <c r="F290" s="15" t="str">
        <f t="shared" si="19"/>
        <v>Fiscal Year of Report</v>
      </c>
      <c r="G290" s="15">
        <f>IF($U290="","",School!$G$6)</f>
        <v>8</v>
      </c>
      <c r="H290" s="15" t="str">
        <f>IF($U290="","",VLOOKUP(Upload!G290,'Other Codes'!$G$2:$H$10,2,FALSE))</f>
        <v>Projected</v>
      </c>
      <c r="I290" s="15">
        <f>IF($U290="","",School!$M$7)</f>
        <v>6</v>
      </c>
      <c r="J290" s="15" t="str">
        <f>IF($U290="","",VLOOKUP(Upload!I290,'Other Codes'!$J$2:$K$8,2,FALSE))</f>
        <v>Total MTPA</v>
      </c>
      <c r="K290" s="15">
        <f>IF($U290="","",'School COVID19'!A6)</f>
        <v>10</v>
      </c>
      <c r="L290" s="15" t="str">
        <f>IF($U290="","",VLOOKUP(K290,'Account Codes'!$E:$F,2,FALSE))</f>
        <v>COVID Aid</v>
      </c>
      <c r="M290" s="15">
        <f>IF($U290="","",'School COVID19'!B6)</f>
        <v>10</v>
      </c>
      <c r="N290" s="15" t="str">
        <f>IF($U290="","",VLOOKUP(CONCATENATE(Upload!$K290,Upload!M290),'Account Codes'!$B:$I,8,FALSE))</f>
        <v>COVID Aid</v>
      </c>
      <c r="O290" s="15">
        <f>IF($U290="","",'School COVID19'!C6)</f>
        <v>20</v>
      </c>
      <c r="P290" s="15" t="str">
        <f>IF($U290="","",VLOOKUP(CONCATENATE(Upload!$K290,Upload!O290),'Account Codes'!$C:$L,10,FALSE))</f>
        <v>COVID Aid Expense</v>
      </c>
      <c r="Q290" s="15">
        <f>IF($U290="","",'Municipal COVID19 '!D6)</f>
        <v>20</v>
      </c>
      <c r="R290" s="15" t="str">
        <f>IF($U290="","",VLOOKUP(CONCATENATE(Upload!$K290,Upload!Q290),'Account Codes'!$D:$O,12,FALSE))</f>
        <v>COVID Aid Expense (non ARPA)</v>
      </c>
      <c r="S290" s="15">
        <f>IF($U290="","",'Municipal COVID19 '!E6)</f>
        <v>202</v>
      </c>
      <c r="T290" s="15" t="str">
        <f>IF($U290="","",VLOOKUP(CONCATENATE(Upload!$K290,Upload!S290),'Account Codes'!$A:$S,18,FALSE))</f>
        <v>Other Federal Reimbursements Expense</v>
      </c>
      <c r="U290" s="15">
        <f>IF('School COVID19'!A6="","",'School COVID19'!G6)</f>
        <v>0</v>
      </c>
      <c r="V290" s="15" t="str">
        <f>IF($U290="","",VLOOKUP(CONCATENATE(Upload!$K290,S290),'Account Codes'!$A:$S,19,FALSE))</f>
        <v>Any other expenditure subject to a federal reimbursement not associated with CRF or FEMA</v>
      </c>
      <c r="W290" s="15">
        <f>IF($U290="","",VLOOKUP(CONCATENATE(Upload!$K290,S290),'Account Codes'!$A:$T,20,FALSE))</f>
        <v>0</v>
      </c>
    </row>
    <row r="291" spans="1:23" x14ac:dyDescent="0.25">
      <c r="A291" s="15">
        <f>IF($U291="","",School!$D$1)</f>
        <v>10</v>
      </c>
      <c r="B291" s="15" t="str">
        <f>IF($U291="","",School!$G$1)</f>
        <v>Barrington school district</v>
      </c>
      <c r="C291" s="15">
        <f>IF($U291="","",School!$D$3)</f>
        <v>2</v>
      </c>
      <c r="D291" s="15" t="str">
        <f>IF($U291="","",School!$G$3)</f>
        <v>Budget to Actual 1</v>
      </c>
      <c r="E291" s="15">
        <f>IF($U291="","",School!$G$2)</f>
        <v>2023</v>
      </c>
      <c r="F291" s="15" t="str">
        <f t="shared" si="19"/>
        <v>Fiscal Year of Report</v>
      </c>
      <c r="G291" s="15">
        <f>IF($U291="","",School!$G$6)</f>
        <v>8</v>
      </c>
      <c r="H291" s="15" t="str">
        <f>IF($U291="","",VLOOKUP(Upload!G291,'Other Codes'!$G$2:$H$10,2,FALSE))</f>
        <v>Projected</v>
      </c>
      <c r="I291" s="15">
        <f>IF($U291="","",School!$M$7)</f>
        <v>6</v>
      </c>
      <c r="J291" s="15" t="str">
        <f>IF($U291="","",VLOOKUP(Upload!I291,'Other Codes'!$J$2:$K$8,2,FALSE))</f>
        <v>Total MTPA</v>
      </c>
      <c r="K291" s="15">
        <f>IF($U291="","",'School COVID19'!A7)</f>
        <v>10</v>
      </c>
      <c r="L291" s="15" t="str">
        <f>IF($U291="","",VLOOKUP(K291,'Account Codes'!$E:$F,2,FALSE))</f>
        <v>COVID Aid</v>
      </c>
      <c r="M291" s="15">
        <f>IF($U291="","",'School COVID19'!B7)</f>
        <v>10</v>
      </c>
      <c r="N291" s="15" t="str">
        <f>IF($U291="","",VLOOKUP(CONCATENATE(Upload!$K291,Upload!M291),'Account Codes'!$B:$I,8,FALSE))</f>
        <v>COVID Aid</v>
      </c>
      <c r="O291" s="15">
        <f>IF($U291="","",'School COVID19'!C7)</f>
        <v>20</v>
      </c>
      <c r="P291" s="15" t="str">
        <f>IF($U291="","",VLOOKUP(CONCATENATE(Upload!$K291,Upload!O291),'Account Codes'!$C:$L,10,FALSE))</f>
        <v>COVID Aid Expense</v>
      </c>
      <c r="Q291" s="15">
        <f>IF($U291="","",'Municipal COVID19 '!D7)</f>
        <v>20</v>
      </c>
      <c r="R291" s="15" t="str">
        <f>IF($U291="","",VLOOKUP(CONCATENATE(Upload!$K291,Upload!Q291),'Account Codes'!$D:$O,12,FALSE))</f>
        <v>COVID Aid Expense (non ARPA)</v>
      </c>
      <c r="S291" s="15">
        <f>IF($U291="","",'Municipal COVID19 '!E7)</f>
        <v>203</v>
      </c>
      <c r="T291" s="15" t="str">
        <f>IF($U291="","",VLOOKUP(CONCATENATE(Upload!$K291,Upload!S291),'Account Codes'!$A:$S,18,FALSE))</f>
        <v>No Federal Reimbursements Expense</v>
      </c>
      <c r="U291" s="15">
        <f>IF('School COVID19'!A7="","",'School COVID19'!G7)</f>
        <v>0</v>
      </c>
      <c r="V291" s="15" t="str">
        <f>IF($U291="","",VLOOKUP(CONCATENATE(Upload!$K291,S291),'Account Codes'!$A:$S,19,FALSE))</f>
        <v>COVID 19 related expenditures with no qualifying associated federal reimbursements (amount should not represent portion of local amount not being funded by federal program, example FEMA covers 75% with local responsible for 25%, 25% should not be reflected in this item)</v>
      </c>
      <c r="W291" s="15">
        <f>IF($U291="","",VLOOKUP(CONCATENATE(Upload!$K291,S291),'Account Codes'!$A:$T,20,FALSE))</f>
        <v>0</v>
      </c>
    </row>
    <row r="292" spans="1:23" x14ac:dyDescent="0.25">
      <c r="A292" s="15">
        <f>IF($U292="","",School!$D$1)</f>
        <v>10</v>
      </c>
      <c r="B292" s="15" t="str">
        <f>IF($U292="","",School!$G$1)</f>
        <v>Barrington school district</v>
      </c>
      <c r="C292" s="15">
        <f>IF($U292="","",School!$D$3)</f>
        <v>2</v>
      </c>
      <c r="D292" s="15" t="str">
        <f>IF($U292="","",School!$G$3)</f>
        <v>Budget to Actual 1</v>
      </c>
      <c r="E292" s="15">
        <f>IF($U292="","",School!$G$2)</f>
        <v>2023</v>
      </c>
      <c r="F292" s="15" t="str">
        <f t="shared" si="19"/>
        <v>Fiscal Year of Report</v>
      </c>
      <c r="G292" s="15">
        <f>IF($U292="","",School!$G$6)</f>
        <v>8</v>
      </c>
      <c r="H292" s="15" t="str">
        <f>IF($U292="","",VLOOKUP(Upload!G292,'Other Codes'!$G$2:$H$10,2,FALSE))</f>
        <v>Projected</v>
      </c>
      <c r="I292" s="15">
        <f>IF($U292="","",School!$M$7)</f>
        <v>6</v>
      </c>
      <c r="J292" s="15" t="str">
        <f>IF($U292="","",VLOOKUP(Upload!I292,'Other Codes'!$J$2:$K$8,2,FALSE))</f>
        <v>Total MTPA</v>
      </c>
      <c r="K292" s="15">
        <f>IF($U292="","",'School COVID19'!A8)</f>
        <v>10</v>
      </c>
      <c r="L292" s="15" t="str">
        <f>IF($U292="","",VLOOKUP(K292,'Account Codes'!$E:$F,2,FALSE))</f>
        <v>COVID Aid</v>
      </c>
      <c r="M292" s="15">
        <f>IF($U292="","",'School COVID19'!B8)</f>
        <v>10</v>
      </c>
      <c r="N292" s="15" t="str">
        <f>IF($U292="","",VLOOKUP(CONCATENATE(Upload!$K292,Upload!M292),'Account Codes'!$B:$I,8,FALSE))</f>
        <v>COVID Aid</v>
      </c>
      <c r="O292" s="15">
        <f>IF($U292="","",'School COVID19'!C8)</f>
        <v>50</v>
      </c>
      <c r="P292" s="15" t="str">
        <f>IF($U292="","",VLOOKUP(CONCATENATE(Upload!$K292,Upload!O292),'Account Codes'!$C:$L,10,FALSE))</f>
        <v>COVID Aid Expense ONLY ARPA</v>
      </c>
      <c r="Q292" s="15">
        <f>IF($U292="","",'Municipal COVID19 '!D8)</f>
        <v>50</v>
      </c>
      <c r="R292" s="15" t="str">
        <f>IF($U292="","",VLOOKUP(CONCATENATE(Upload!$K292,Upload!Q292),'Account Codes'!$D:$O,12,FALSE))</f>
        <v>COVID Aid Expense ONLY ARPA</v>
      </c>
      <c r="S292" s="15">
        <f>IF($U292="","",'Municipal COVID19 '!E8)</f>
        <v>500</v>
      </c>
      <c r="T292" s="15" t="str">
        <f>IF($U292="","",VLOOKUP(CONCATENATE(Upload!$K292,Upload!S292),'Account Codes'!$A:$S,18,FALSE))</f>
        <v>ARPA Total Exepense</v>
      </c>
      <c r="U292" s="15">
        <f>IF('School COVID19'!A8="","",'School COVID19'!G8)</f>
        <v>0</v>
      </c>
      <c r="V292" s="15" t="str">
        <f>IF($U292="","",VLOOKUP(CONCATENATE(Upload!$K292,S292),'Account Codes'!$A:$S,19,FALSE))</f>
        <v>Total Expense recognized in fiscal year from ARPA</v>
      </c>
      <c r="W292" s="15">
        <f>IF($U292="","",VLOOKUP(CONCATENATE(Upload!$K292,S292),'Account Codes'!$A:$T,20,FALSE))</f>
        <v>0</v>
      </c>
    </row>
    <row r="293" spans="1:23" x14ac:dyDescent="0.25">
      <c r="A293" s="15">
        <f>IF($U293="","",School!$D$1)</f>
        <v>10</v>
      </c>
      <c r="B293" s="15" t="str">
        <f>IF($U293="","",School!$G$1)</f>
        <v>Barrington school district</v>
      </c>
      <c r="C293" s="15">
        <f>IF($U293="","",School!$D$3)</f>
        <v>2</v>
      </c>
      <c r="D293" s="15" t="str">
        <f>IF($U293="","",School!$G$3)</f>
        <v>Budget to Actual 1</v>
      </c>
      <c r="E293" s="15">
        <f>IF($U293="","",School!$G$2)</f>
        <v>2023</v>
      </c>
      <c r="F293" s="15" t="str">
        <f t="shared" si="19"/>
        <v>Fiscal Year of Report</v>
      </c>
      <c r="G293" s="15">
        <f>IF($U293="","",School!$G$6)</f>
        <v>8</v>
      </c>
      <c r="H293" s="15" t="str">
        <f>IF($U293="","",VLOOKUP(Upload!G293,'Other Codes'!$G$2:$H$10,2,FALSE))</f>
        <v>Projected</v>
      </c>
      <c r="I293" s="15">
        <f>IF($U293="","",School!$M$7)</f>
        <v>6</v>
      </c>
      <c r="J293" s="15" t="str">
        <f>IF($U293="","",VLOOKUP(Upload!I293,'Other Codes'!$J$2:$K$8,2,FALSE))</f>
        <v>Total MTPA</v>
      </c>
      <c r="K293" s="15">
        <f>IF($U293="","",'School COVID19'!A9)</f>
        <v>10</v>
      </c>
      <c r="L293" s="15" t="str">
        <f>IF($U293="","",VLOOKUP(K293,'Account Codes'!$E:$F,2,FALSE))</f>
        <v>COVID Aid</v>
      </c>
      <c r="M293" s="15">
        <f>IF($U293="","",'School COVID19'!B9)</f>
        <v>10</v>
      </c>
      <c r="N293" s="15" t="str">
        <f>IF($U293="","",VLOOKUP(CONCATENATE(Upload!$K293,Upload!M293),'Account Codes'!$B:$I,8,FALSE))</f>
        <v>COVID Aid</v>
      </c>
      <c r="O293" s="15">
        <f>IF($U293="","",'School COVID19'!C9)</f>
        <v>60</v>
      </c>
      <c r="P293" s="15" t="str">
        <f>IF($U293="","",VLOOKUP(CONCATENATE(Upload!$K293,Upload!O293),'Account Codes'!$C:$L,10,FALSE))</f>
        <v>COVID Aid Revenue ONLY ARPA</v>
      </c>
      <c r="Q293" s="15">
        <f>IF($U293="","",'Municipal COVID19 '!D9)</f>
        <v>60</v>
      </c>
      <c r="R293" s="15" t="str">
        <f>IF($U293="","",VLOOKUP(CONCATENATE(Upload!$K293,Upload!Q293),'Account Codes'!$D:$O,12,FALSE))</f>
        <v>COVID Aid Revenue ONLY ARPA</v>
      </c>
      <c r="S293" s="15">
        <f>IF($U293="","",'Municipal COVID19 '!E9)</f>
        <v>614</v>
      </c>
      <c r="T293" s="15" t="str">
        <f>IF($U293="","",VLOOKUP(CONCATENATE(Upload!$K293,Upload!S293),'Account Codes'!$A:$S,18,FALSE))</f>
        <v>ARPA Lost Revenue</v>
      </c>
      <c r="U293" s="15">
        <f>IF('School COVID19'!A9="","",'School COVID19'!H9)</f>
        <v>0</v>
      </c>
      <c r="V293" s="15" t="str">
        <f>IF($U293="","",VLOOKUP(CONCATENATE(Upload!$K293,S293),'Account Codes'!$A:$S,19,FALSE))</f>
        <v>ARPA Revenue recognized by municipal due to lost revenue due to COVID pandemic</v>
      </c>
      <c r="W293" s="15">
        <f>IF($U293="","",VLOOKUP(CONCATENATE(Upload!$K293,S293),'Account Codes'!$A:$T,20,FALSE))</f>
        <v>0</v>
      </c>
    </row>
    <row r="294" spans="1:23" x14ac:dyDescent="0.25">
      <c r="A294" s="15">
        <f>IF($U294="","",School!$D$1)</f>
        <v>10</v>
      </c>
      <c r="B294" s="15" t="str">
        <f>IF($U294="","",School!$G$1)</f>
        <v>Barrington school district</v>
      </c>
      <c r="C294" s="15">
        <f>IF($U294="","",School!$D$3)</f>
        <v>2</v>
      </c>
      <c r="D294" s="15" t="str">
        <f>IF($U294="","",School!$G$3)</f>
        <v>Budget to Actual 1</v>
      </c>
      <c r="E294" s="15">
        <f>IF($U294="","",School!$G$2)</f>
        <v>2023</v>
      </c>
      <c r="F294" s="15" t="str">
        <f t="shared" si="19"/>
        <v>Fiscal Year of Report</v>
      </c>
      <c r="G294" s="15">
        <f>IF($U294="","",School!$G$6)</f>
        <v>8</v>
      </c>
      <c r="H294" s="15" t="str">
        <f>IF($U294="","",VLOOKUP(Upload!G294,'Other Codes'!$G$2:$H$10,2,FALSE))</f>
        <v>Projected</v>
      </c>
      <c r="I294" s="15">
        <f>IF($U294="","",School!$M$7)</f>
        <v>6</v>
      </c>
      <c r="J294" s="15" t="str">
        <f>IF($U294="","",VLOOKUP(Upload!I294,'Other Codes'!$J$2:$K$8,2,FALSE))</f>
        <v>Total MTPA</v>
      </c>
      <c r="K294" s="15">
        <f>IF($U294="","",'School COVID19'!A10)</f>
        <v>10</v>
      </c>
      <c r="L294" s="15" t="str">
        <f>IF($U294="","",VLOOKUP(K294,'Account Codes'!$E:$F,2,FALSE))</f>
        <v>COVID Aid</v>
      </c>
      <c r="M294" s="15">
        <f>IF($U294="","",'School COVID19'!B10)</f>
        <v>10</v>
      </c>
      <c r="N294" s="15" t="str">
        <f>IF($U294="","",VLOOKUP(CONCATENATE(Upload!$K294,Upload!M294),'Account Codes'!$B:$I,8,FALSE))</f>
        <v>COVID Aid</v>
      </c>
      <c r="O294" s="15">
        <f>IF($U294="","",'School COVID19'!C10)</f>
        <v>50</v>
      </c>
      <c r="P294" s="15" t="str">
        <f>IF($U294="","",VLOOKUP(CONCATENATE(Upload!$K294,Upload!O294),'Account Codes'!$C:$L,10,FALSE))</f>
        <v>COVID Aid Expense ONLY ARPA</v>
      </c>
      <c r="Q294" s="15">
        <f>IF($U294="","",'Municipal COVID19 '!D10)</f>
        <v>50</v>
      </c>
      <c r="R294" s="15" t="str">
        <f>IF($U294="","",VLOOKUP(CONCATENATE(Upload!$K294,Upload!Q294),'Account Codes'!$D:$O,12,FALSE))</f>
        <v>COVID Aid Expense ONLY ARPA</v>
      </c>
      <c r="S294" s="15">
        <f>IF($U294="","",'Municipal COVID19 '!E10)</f>
        <v>501</v>
      </c>
      <c r="T294" s="15" t="str">
        <f>IF($U294="","",VLOOKUP(CONCATENATE(Upload!$K294,Upload!S294),'Account Codes'!$A:$S,18,FALSE))</f>
        <v>ARPA Public Health Expense</v>
      </c>
      <c r="U294" s="15">
        <f>IF('School COVID19'!A10="","",'School COVID19'!G10)</f>
        <v>0</v>
      </c>
      <c r="V294" s="15" t="str">
        <f>IF($U294="","",VLOOKUP(CONCATENATE(Upload!$K294,S294),'Account Codes'!$A:$S,19,FALSE))</f>
        <v>ARPA Public health expenditures made in direct response to the COVID-19 pandemic, including the purchase of PPE, tests, vaccine or testing center operations, or direct medical costs incurred by the municipality.</v>
      </c>
      <c r="W294" s="15">
        <f>IF($U294="","",VLOOKUP(CONCATENATE(Upload!$K294,S294),'Account Codes'!$A:$T,20,FALSE))</f>
        <v>0</v>
      </c>
    </row>
    <row r="295" spans="1:23" x14ac:dyDescent="0.25">
      <c r="A295" s="15">
        <f>IF($U295="","",School!$D$1)</f>
        <v>10</v>
      </c>
      <c r="B295" s="15" t="str">
        <f>IF($U295="","",School!$G$1)</f>
        <v>Barrington school district</v>
      </c>
      <c r="C295" s="15">
        <f>IF($U295="","",School!$D$3)</f>
        <v>2</v>
      </c>
      <c r="D295" s="15" t="str">
        <f>IF($U295="","",School!$G$3)</f>
        <v>Budget to Actual 1</v>
      </c>
      <c r="E295" s="15">
        <f>IF($U295="","",School!$G$2)</f>
        <v>2023</v>
      </c>
      <c r="F295" s="15" t="str">
        <f t="shared" si="19"/>
        <v>Fiscal Year of Report</v>
      </c>
      <c r="G295" s="15">
        <f>IF($U295="","",School!$G$6)</f>
        <v>8</v>
      </c>
      <c r="H295" s="15" t="str">
        <f>IF($U295="","",VLOOKUP(Upload!G295,'Other Codes'!$G$2:$H$10,2,FALSE))</f>
        <v>Projected</v>
      </c>
      <c r="I295" s="15">
        <f>IF($U295="","",School!$M$7)</f>
        <v>6</v>
      </c>
      <c r="J295" s="15" t="str">
        <f>IF($U295="","",VLOOKUP(Upload!I295,'Other Codes'!$J$2:$K$8,2,FALSE))</f>
        <v>Total MTPA</v>
      </c>
      <c r="K295" s="15">
        <f>IF($U295="","",'School COVID19'!A11)</f>
        <v>10</v>
      </c>
      <c r="L295" s="15" t="str">
        <f>IF($U295="","",VLOOKUP(K295,'Account Codes'!$E:$F,2,FALSE))</f>
        <v>COVID Aid</v>
      </c>
      <c r="M295" s="15">
        <f>IF($U295="","",'School COVID19'!B11)</f>
        <v>10</v>
      </c>
      <c r="N295" s="15" t="str">
        <f>IF($U295="","",VLOOKUP(CONCATENATE(Upload!$K295,Upload!M295),'Account Codes'!$B:$I,8,FALSE))</f>
        <v>COVID Aid</v>
      </c>
      <c r="O295" s="15">
        <f>IF($U295="","",'School COVID19'!C11)</f>
        <v>50</v>
      </c>
      <c r="P295" s="15" t="str">
        <f>IF($U295="","",VLOOKUP(CONCATENATE(Upload!$K295,Upload!O295),'Account Codes'!$C:$L,10,FALSE))</f>
        <v>COVID Aid Expense ONLY ARPA</v>
      </c>
      <c r="Q295" s="15">
        <f>IF($U295="","",'Municipal COVID19 '!D11)</f>
        <v>50</v>
      </c>
      <c r="R295" s="15" t="str">
        <f>IF($U295="","",VLOOKUP(CONCATENATE(Upload!$K295,Upload!Q295),'Account Codes'!$D:$O,12,FALSE))</f>
        <v>COVID Aid Expense ONLY ARPA</v>
      </c>
      <c r="S295" s="15">
        <f>IF($U295="","",'Municipal COVID19 '!E11)</f>
        <v>502</v>
      </c>
      <c r="T295" s="15" t="str">
        <f>IF($U295="","",VLOOKUP(CONCATENATE(Upload!$K295,Upload!S295),'Account Codes'!$A:$S,18,FALSE))</f>
        <v>ARPA Assistance to businesses Expense</v>
      </c>
      <c r="U295" s="15">
        <f>IF('School COVID19'!A11="","",'School COVID19'!G11)</f>
        <v>0</v>
      </c>
      <c r="V295" s="15" t="str">
        <f>IF($U295="","",VLOOKUP(CONCATENATE(Upload!$K295,S295),'Account Codes'!$A:$S,19,FALSE))</f>
        <v>ARPA Financial or in-kind services or assistance provided to businesses</v>
      </c>
      <c r="W295" s="15">
        <f>IF($U295="","",VLOOKUP(CONCATENATE(Upload!$K295,S295),'Account Codes'!$A:$T,20,FALSE))</f>
        <v>0</v>
      </c>
    </row>
    <row r="296" spans="1:23" x14ac:dyDescent="0.25">
      <c r="A296" s="15">
        <f>IF($U296="","",School!$D$1)</f>
        <v>10</v>
      </c>
      <c r="B296" s="15" t="str">
        <f>IF($U296="","",School!$G$1)</f>
        <v>Barrington school district</v>
      </c>
      <c r="C296" s="15">
        <f>IF($U296="","",School!$D$3)</f>
        <v>2</v>
      </c>
      <c r="D296" s="15" t="str">
        <f>IF($U296="","",School!$G$3)</f>
        <v>Budget to Actual 1</v>
      </c>
      <c r="E296" s="15">
        <f>IF($U296="","",School!$G$2)</f>
        <v>2023</v>
      </c>
      <c r="F296" s="15" t="str">
        <f t="shared" si="19"/>
        <v>Fiscal Year of Report</v>
      </c>
      <c r="G296" s="15">
        <f>IF($U296="","",School!$G$6)</f>
        <v>8</v>
      </c>
      <c r="H296" s="15" t="str">
        <f>IF($U296="","",VLOOKUP(Upload!G296,'Other Codes'!$G$2:$H$10,2,FALSE))</f>
        <v>Projected</v>
      </c>
      <c r="I296" s="15">
        <f>IF($U296="","",School!$M$7)</f>
        <v>6</v>
      </c>
      <c r="J296" s="15" t="str">
        <f>IF($U296="","",VLOOKUP(Upload!I296,'Other Codes'!$J$2:$K$8,2,FALSE))</f>
        <v>Total MTPA</v>
      </c>
      <c r="K296" s="15">
        <f>IF($U296="","",'School COVID19'!A12)</f>
        <v>10</v>
      </c>
      <c r="L296" s="15" t="str">
        <f>IF($U296="","",VLOOKUP(K296,'Account Codes'!$E:$F,2,FALSE))</f>
        <v>COVID Aid</v>
      </c>
      <c r="M296" s="15">
        <f>IF($U296="","",'School COVID19'!B12)</f>
        <v>10</v>
      </c>
      <c r="N296" s="15" t="str">
        <f>IF($U296="","",VLOOKUP(CONCATENATE(Upload!$K296,Upload!M296),'Account Codes'!$B:$I,8,FALSE))</f>
        <v>COVID Aid</v>
      </c>
      <c r="O296" s="15">
        <f>IF($U296="","",'School COVID19'!C12)</f>
        <v>50</v>
      </c>
      <c r="P296" s="15" t="str">
        <f>IF($U296="","",VLOOKUP(CONCATENATE(Upload!$K296,Upload!O296),'Account Codes'!$C:$L,10,FALSE))</f>
        <v>COVID Aid Expense ONLY ARPA</v>
      </c>
      <c r="Q296" s="15">
        <f>IF($U296="","",'Municipal COVID19 '!D12)</f>
        <v>50</v>
      </c>
      <c r="R296" s="15" t="str">
        <f>IF($U296="","",VLOOKUP(CONCATENATE(Upload!$K296,Upload!Q296),'Account Codes'!$D:$O,12,FALSE))</f>
        <v>COVID Aid Expense ONLY ARPA</v>
      </c>
      <c r="S296" s="15">
        <f>IF($U296="","",'Municipal COVID19 '!E12)</f>
        <v>503</v>
      </c>
      <c r="T296" s="15" t="str">
        <f>IF($U296="","",VLOOKUP(CONCATENATE(Upload!$K296,Upload!S296),'Account Codes'!$A:$S,18,FALSE))</f>
        <v>ARPA Assistance to nonprofit organizations Expense</v>
      </c>
      <c r="U296" s="15">
        <f>IF('School COVID19'!A12="","",'School COVID19'!G12)</f>
        <v>0</v>
      </c>
      <c r="V296" s="15" t="str">
        <f>IF($U296="","",VLOOKUP(CONCATENATE(Upload!$K296,S296),'Account Codes'!$A:$S,19,FALSE))</f>
        <v>ARPA Financial or in-kind services or assistance provided to nonprofit organizations</v>
      </c>
      <c r="W296" s="15">
        <f>IF($U296="","",VLOOKUP(CONCATENATE(Upload!$K296,S296),'Account Codes'!$A:$T,20,FALSE))</f>
        <v>0</v>
      </c>
    </row>
    <row r="297" spans="1:23" x14ac:dyDescent="0.25">
      <c r="A297" s="15">
        <f>IF($U297="","",School!$D$1)</f>
        <v>10</v>
      </c>
      <c r="B297" s="15" t="str">
        <f>IF($U297="","",School!$G$1)</f>
        <v>Barrington school district</v>
      </c>
      <c r="C297" s="15">
        <f>IF($U297="","",School!$D$3)</f>
        <v>2</v>
      </c>
      <c r="D297" s="15" t="str">
        <f>IF($U297="","",School!$G$3)</f>
        <v>Budget to Actual 1</v>
      </c>
      <c r="E297" s="15">
        <f>IF($U297="","",School!$G$2)</f>
        <v>2023</v>
      </c>
      <c r="F297" s="15" t="str">
        <f t="shared" si="19"/>
        <v>Fiscal Year of Report</v>
      </c>
      <c r="G297" s="15">
        <f>IF($U297="","",School!$G$6)</f>
        <v>8</v>
      </c>
      <c r="H297" s="15" t="str">
        <f>IF($U297="","",VLOOKUP(Upload!G297,'Other Codes'!$G$2:$H$10,2,FALSE))</f>
        <v>Projected</v>
      </c>
      <c r="I297" s="15">
        <f>IF($U297="","",School!$M$7)</f>
        <v>6</v>
      </c>
      <c r="J297" s="15" t="str">
        <f>IF($U297="","",VLOOKUP(Upload!I297,'Other Codes'!$J$2:$K$8,2,FALSE))</f>
        <v>Total MTPA</v>
      </c>
      <c r="K297" s="15">
        <f>IF($U297="","",'School COVID19'!A13)</f>
        <v>10</v>
      </c>
      <c r="L297" s="15" t="str">
        <f>IF($U297="","",VLOOKUP(K297,'Account Codes'!$E:$F,2,FALSE))</f>
        <v>COVID Aid</v>
      </c>
      <c r="M297" s="15">
        <f>IF($U297="","",'School COVID19'!B13)</f>
        <v>10</v>
      </c>
      <c r="N297" s="15" t="str">
        <f>IF($U297="","",VLOOKUP(CONCATENATE(Upload!$K297,Upload!M297),'Account Codes'!$B:$I,8,FALSE))</f>
        <v>COVID Aid</v>
      </c>
      <c r="O297" s="15">
        <f>IF($U297="","",'School COVID19'!C13)</f>
        <v>50</v>
      </c>
      <c r="P297" s="15" t="str">
        <f>IF($U297="","",VLOOKUP(CONCATENATE(Upload!$K297,Upload!O297),'Account Codes'!$C:$L,10,FALSE))</f>
        <v>COVID Aid Expense ONLY ARPA</v>
      </c>
      <c r="Q297" s="15">
        <f>IF($U297="","",'Municipal COVID19 '!D13)</f>
        <v>50</v>
      </c>
      <c r="R297" s="15" t="str">
        <f>IF($U297="","",VLOOKUP(CONCATENATE(Upload!$K297,Upload!Q297),'Account Codes'!$D:$O,12,FALSE))</f>
        <v>COVID Aid Expense ONLY ARPA</v>
      </c>
      <c r="S297" s="15">
        <f>IF($U297="","",'Municipal COVID19 '!E13)</f>
        <v>504</v>
      </c>
      <c r="T297" s="15" t="str">
        <f>IF($U297="","",VLOOKUP(CONCATENATE(Upload!$K297,Upload!S297),'Account Codes'!$A:$S,18,FALSE))</f>
        <v>ARPA Assistance to households or individuals Expense</v>
      </c>
      <c r="U297" s="15">
        <f>IF('School COVID19'!A13="","",'School COVID19'!G13)</f>
        <v>0</v>
      </c>
      <c r="V297" s="15" t="str">
        <f>IF($U297="","",VLOOKUP(CONCATENATE(Upload!$K297,S297),'Account Codes'!$A:$S,19,FALSE))</f>
        <v>ARPA Financial or in-kind services or assistance provided to individuals or households</v>
      </c>
      <c r="W297" s="15">
        <f>IF($U297="","",VLOOKUP(CONCATENATE(Upload!$K297,S297),'Account Codes'!$A:$T,20,FALSE))</f>
        <v>0</v>
      </c>
    </row>
    <row r="298" spans="1:23" x14ac:dyDescent="0.25">
      <c r="A298" s="15">
        <f>IF($U298="","",School!$D$1)</f>
        <v>10</v>
      </c>
      <c r="B298" s="15" t="str">
        <f>IF($U298="","",School!$G$1)</f>
        <v>Barrington school district</v>
      </c>
      <c r="C298" s="15">
        <f>IF($U298="","",School!$D$3)</f>
        <v>2</v>
      </c>
      <c r="D298" s="15" t="str">
        <f>IF($U298="","",School!$G$3)</f>
        <v>Budget to Actual 1</v>
      </c>
      <c r="E298" s="15">
        <f>IF($U298="","",School!$G$2)</f>
        <v>2023</v>
      </c>
      <c r="F298" s="15" t="str">
        <f t="shared" si="19"/>
        <v>Fiscal Year of Report</v>
      </c>
      <c r="G298" s="15">
        <f>IF($U298="","",School!$G$6)</f>
        <v>8</v>
      </c>
      <c r="H298" s="15" t="str">
        <f>IF($U298="","",VLOOKUP(Upload!G298,'Other Codes'!$G$2:$H$10,2,FALSE))</f>
        <v>Projected</v>
      </c>
      <c r="I298" s="15">
        <f>IF($U298="","",School!$M$7)</f>
        <v>6</v>
      </c>
      <c r="J298" s="15" t="str">
        <f>IF($U298="","",VLOOKUP(Upload!I298,'Other Codes'!$J$2:$K$8,2,FALSE))</f>
        <v>Total MTPA</v>
      </c>
      <c r="K298" s="15">
        <f>IF($U298="","",'School COVID19'!A14)</f>
        <v>10</v>
      </c>
      <c r="L298" s="15" t="str">
        <f>IF($U298="","",VLOOKUP(K298,'Account Codes'!$E:$F,2,FALSE))</f>
        <v>COVID Aid</v>
      </c>
      <c r="M298" s="15">
        <f>IF($U298="","",'School COVID19'!B14)</f>
        <v>10</v>
      </c>
      <c r="N298" s="15" t="str">
        <f>IF($U298="","",VLOOKUP(CONCATENATE(Upload!$K298,Upload!M298),'Account Codes'!$B:$I,8,FALSE))</f>
        <v>COVID Aid</v>
      </c>
      <c r="O298" s="15">
        <f>IF($U298="","",'School COVID19'!C14)</f>
        <v>50</v>
      </c>
      <c r="P298" s="15" t="str">
        <f>IF($U298="","",VLOOKUP(CONCATENATE(Upload!$K298,Upload!O298),'Account Codes'!$C:$L,10,FALSE))</f>
        <v>COVID Aid Expense ONLY ARPA</v>
      </c>
      <c r="Q298" s="15">
        <f>IF($U298="","",'Municipal COVID19 '!D14)</f>
        <v>50</v>
      </c>
      <c r="R298" s="15" t="str">
        <f>IF($U298="","",VLOOKUP(CONCATENATE(Upload!$K298,Upload!Q298),'Account Codes'!$D:$O,12,FALSE))</f>
        <v>COVID Aid Expense ONLY ARPA</v>
      </c>
      <c r="S298" s="15">
        <f>IF($U298="","",'Municipal COVID19 '!E14)</f>
        <v>505</v>
      </c>
      <c r="T298" s="15" t="str">
        <f>IF($U298="","",VLOOKUP(CONCATENATE(Upload!$K298,Upload!S298),'Account Codes'!$A:$S,18,FALSE))</f>
        <v>ARPA Assistance to students or education programs Expense</v>
      </c>
      <c r="U298" s="15">
        <f>IF('School COVID19'!A14="","",'School COVID19'!G14)</f>
        <v>0</v>
      </c>
      <c r="V298" s="15" t="str">
        <f>IF($U298="","",VLOOKUP(CONCATENATE(Upload!$K298,S298),'Account Codes'!$A:$S,19,FALSE))</f>
        <v>ARPA Financial or in-kind services or assistance provided to students or school districts, such as tutoring, computer hardware, or software purchases, and direct transfers to school districts.</v>
      </c>
      <c r="W298" s="15">
        <f>IF($U298="","",VLOOKUP(CONCATENATE(Upload!$K298,S298),'Account Codes'!$A:$T,20,FALSE))</f>
        <v>0</v>
      </c>
    </row>
    <row r="299" spans="1:23" x14ac:dyDescent="0.25">
      <c r="A299" s="15">
        <f>IF($U299="","",School!$D$1)</f>
        <v>10</v>
      </c>
      <c r="B299" s="15" t="str">
        <f>IF($U299="","",School!$G$1)</f>
        <v>Barrington school district</v>
      </c>
      <c r="C299" s="15">
        <f>IF($U299="","",School!$D$3)</f>
        <v>2</v>
      </c>
      <c r="D299" s="15" t="str">
        <f>IF($U299="","",School!$G$3)</f>
        <v>Budget to Actual 1</v>
      </c>
      <c r="E299" s="15">
        <f>IF($U299="","",School!$G$2)</f>
        <v>2023</v>
      </c>
      <c r="F299" s="15" t="str">
        <f t="shared" si="19"/>
        <v>Fiscal Year of Report</v>
      </c>
      <c r="G299" s="15">
        <f>IF($U299="","",School!$G$6)</f>
        <v>8</v>
      </c>
      <c r="H299" s="15" t="str">
        <f>IF($U299="","",VLOOKUP(Upload!G299,'Other Codes'!$G$2:$H$10,2,FALSE))</f>
        <v>Projected</v>
      </c>
      <c r="I299" s="15">
        <f>IF($U299="","",School!$M$7)</f>
        <v>6</v>
      </c>
      <c r="J299" s="15" t="str">
        <f>IF($U299="","",VLOOKUP(Upload!I299,'Other Codes'!$J$2:$K$8,2,FALSE))</f>
        <v>Total MTPA</v>
      </c>
      <c r="K299" s="15">
        <f>IF($U299="","",'School COVID19'!A15)</f>
        <v>10</v>
      </c>
      <c r="L299" s="15" t="str">
        <f>IF($U299="","",VLOOKUP(K299,'Account Codes'!$E:$F,2,FALSE))</f>
        <v>COVID Aid</v>
      </c>
      <c r="M299" s="15">
        <f>IF($U299="","",'School COVID19'!B15)</f>
        <v>10</v>
      </c>
      <c r="N299" s="15" t="str">
        <f>IF($U299="","",VLOOKUP(CONCATENATE(Upload!$K299,Upload!M299),'Account Codes'!$B:$I,8,FALSE))</f>
        <v>COVID Aid</v>
      </c>
      <c r="O299" s="15">
        <f>IF($U299="","",'School COVID19'!C15)</f>
        <v>50</v>
      </c>
      <c r="P299" s="15" t="str">
        <f>IF($U299="","",VLOOKUP(CONCATENATE(Upload!$K299,Upload!O299),'Account Codes'!$C:$L,10,FALSE))</f>
        <v>COVID Aid Expense ONLY ARPA</v>
      </c>
      <c r="Q299" s="15">
        <f>IF($U299="","",'Municipal COVID19 '!D15)</f>
        <v>50</v>
      </c>
      <c r="R299" s="15" t="str">
        <f>IF($U299="","",VLOOKUP(CONCATENATE(Upload!$K299,Upload!Q299),'Account Codes'!$D:$O,12,FALSE))</f>
        <v>COVID Aid Expense ONLY ARPA</v>
      </c>
      <c r="S299" s="15">
        <f>IF($U299="","",'Municipal COVID19 '!E15)</f>
        <v>506</v>
      </c>
      <c r="T299" s="15" t="str">
        <f>IF($U299="","",VLOOKUP(CONCATENATE(Upload!$K299,Upload!S299),'Account Codes'!$A:$S,18,FALSE))</f>
        <v>ARPA Tax relief Expense</v>
      </c>
      <c r="U299" s="15">
        <f>IF('School COVID19'!A15="","",'School COVID19'!G15)</f>
        <v>0</v>
      </c>
      <c r="V299" s="15" t="str">
        <f>IF($U299="","",VLOOKUP(CONCATENATE(Upload!$K299,S299),'Account Codes'!$A:$S,19,FALSE))</f>
        <v>ARPA Use of Local Fiscal Recovery Funds to substitute for property tax or other municipal fees that otherwise would have been paid by residents.  </v>
      </c>
      <c r="W299" s="15">
        <f>IF($U299="","",VLOOKUP(CONCATENATE(Upload!$K299,S299),'Account Codes'!$A:$T,20,FALSE))</f>
        <v>0</v>
      </c>
    </row>
    <row r="300" spans="1:23" x14ac:dyDescent="0.25">
      <c r="A300" s="15">
        <f>IF($U300="","",School!$D$1)</f>
        <v>10</v>
      </c>
      <c r="B300" s="15" t="str">
        <f>IF($U300="","",School!$G$1)</f>
        <v>Barrington school district</v>
      </c>
      <c r="C300" s="15">
        <f>IF($U300="","",School!$D$3)</f>
        <v>2</v>
      </c>
      <c r="D300" s="15" t="str">
        <f>IF($U300="","",School!$G$3)</f>
        <v>Budget to Actual 1</v>
      </c>
      <c r="E300" s="15">
        <f>IF($U300="","",School!$G$2)</f>
        <v>2023</v>
      </c>
      <c r="F300" s="15" t="str">
        <f t="shared" si="19"/>
        <v>Fiscal Year of Report</v>
      </c>
      <c r="G300" s="15">
        <f>IF($U300="","",School!$G$6)</f>
        <v>8</v>
      </c>
      <c r="H300" s="15" t="str">
        <f>IF($U300="","",VLOOKUP(Upload!G300,'Other Codes'!$G$2:$H$10,2,FALSE))</f>
        <v>Projected</v>
      </c>
      <c r="I300" s="15">
        <f>IF($U300="","",School!$M$7)</f>
        <v>6</v>
      </c>
      <c r="J300" s="15" t="str">
        <f>IF($U300="","",VLOOKUP(Upload!I300,'Other Codes'!$J$2:$K$8,2,FALSE))</f>
        <v>Total MTPA</v>
      </c>
      <c r="K300" s="15">
        <f>IF($U300="","",'School COVID19'!A16)</f>
        <v>10</v>
      </c>
      <c r="L300" s="15" t="str">
        <f>IF($U300="","",VLOOKUP(K300,'Account Codes'!$E:$F,2,FALSE))</f>
        <v>COVID Aid</v>
      </c>
      <c r="M300" s="15">
        <f>IF($U300="","",'School COVID19'!B16)</f>
        <v>10</v>
      </c>
      <c r="N300" s="15" t="str">
        <f>IF($U300="","",VLOOKUP(CONCATENATE(Upload!$K300,Upload!M300),'Account Codes'!$B:$I,8,FALSE))</f>
        <v>COVID Aid</v>
      </c>
      <c r="O300" s="15">
        <f>IF($U300="","",'School COVID19'!C16)</f>
        <v>50</v>
      </c>
      <c r="P300" s="15" t="str">
        <f>IF($U300="","",VLOOKUP(CONCATENATE(Upload!$K300,Upload!O300),'Account Codes'!$C:$L,10,FALSE))</f>
        <v>COVID Aid Expense ONLY ARPA</v>
      </c>
      <c r="Q300" s="15">
        <f>IF($U300="","",'Municipal COVID19 '!D16)</f>
        <v>50</v>
      </c>
      <c r="R300" s="15" t="str">
        <f>IF($U300="","",VLOOKUP(CONCATENATE(Upload!$K300,Upload!Q300),'Account Codes'!$D:$O,12,FALSE))</f>
        <v>COVID Aid Expense ONLY ARPA</v>
      </c>
      <c r="S300" s="15">
        <f>IF($U300="","",'Municipal COVID19 '!E16)</f>
        <v>507</v>
      </c>
      <c r="T300" s="15" t="str">
        <f>IF($U300="","",VLOOKUP(CONCATENATE(Upload!$K300,Upload!S300),'Account Codes'!$A:$S,18,FALSE))</f>
        <v>ARPA Premium pay for pandemic workers Expense</v>
      </c>
      <c r="U300" s="15">
        <f>IF('School COVID19'!A16="","",'School COVID19'!G16)</f>
        <v>0</v>
      </c>
      <c r="V300" s="15" t="str">
        <f>IF($U300="","",VLOOKUP(CONCATENATE(Upload!$K300,S300),'Account Codes'!$A:$S,19,FALSE))</f>
        <v>ARPA Payments made to municipal or nonmunicipal employees to support retention of employees during the pandemic</v>
      </c>
      <c r="W300" s="15">
        <f>IF($U300="","",VLOOKUP(CONCATENATE(Upload!$K300,S300),'Account Codes'!$A:$T,20,FALSE))</f>
        <v>0</v>
      </c>
    </row>
    <row r="301" spans="1:23" x14ac:dyDescent="0.25">
      <c r="A301" s="15">
        <f>IF($U301="","",School!$D$1)</f>
        <v>10</v>
      </c>
      <c r="B301" s="15" t="str">
        <f>IF($U301="","",School!$G$1)</f>
        <v>Barrington school district</v>
      </c>
      <c r="C301" s="15">
        <f>IF($U301="","",School!$D$3)</f>
        <v>2</v>
      </c>
      <c r="D301" s="15" t="str">
        <f>IF($U301="","",School!$G$3)</f>
        <v>Budget to Actual 1</v>
      </c>
      <c r="E301" s="15">
        <f>IF($U301="","",School!$G$2)</f>
        <v>2023</v>
      </c>
      <c r="F301" s="15" t="str">
        <f t="shared" si="19"/>
        <v>Fiscal Year of Report</v>
      </c>
      <c r="G301" s="15">
        <f>IF($U301="","",School!$G$6)</f>
        <v>8</v>
      </c>
      <c r="H301" s="15" t="str">
        <f>IF($U301="","",VLOOKUP(Upload!G301,'Other Codes'!$G$2:$H$10,2,FALSE))</f>
        <v>Projected</v>
      </c>
      <c r="I301" s="15">
        <f>IF($U301="","",School!$M$7)</f>
        <v>6</v>
      </c>
      <c r="J301" s="15" t="str">
        <f>IF($U301="","",VLOOKUP(Upload!I301,'Other Codes'!$J$2:$K$8,2,FALSE))</f>
        <v>Total MTPA</v>
      </c>
      <c r="K301" s="15">
        <f>IF($U301="","",'School COVID19'!A17)</f>
        <v>10</v>
      </c>
      <c r="L301" s="15" t="str">
        <f>IF($U301="","",VLOOKUP(K301,'Account Codes'!$E:$F,2,FALSE))</f>
        <v>COVID Aid</v>
      </c>
      <c r="M301" s="15">
        <f>IF($U301="","",'School COVID19'!B17)</f>
        <v>10</v>
      </c>
      <c r="N301" s="15" t="str">
        <f>IF($U301="","",VLOOKUP(CONCATENATE(Upload!$K301,Upload!M301),'Account Codes'!$B:$I,8,FALSE))</f>
        <v>COVID Aid</v>
      </c>
      <c r="O301" s="15">
        <f>IF($U301="","",'School COVID19'!C17)</f>
        <v>50</v>
      </c>
      <c r="P301" s="15" t="str">
        <f>IF($U301="","",VLOOKUP(CONCATENATE(Upload!$K301,Upload!O301),'Account Codes'!$C:$L,10,FALSE))</f>
        <v>COVID Aid Expense ONLY ARPA</v>
      </c>
      <c r="Q301" s="15">
        <f>IF($U301="","",'Municipal COVID19 '!D17)</f>
        <v>50</v>
      </c>
      <c r="R301" s="15" t="str">
        <f>IF($U301="","",VLOOKUP(CONCATENATE(Upload!$K301,Upload!Q301),'Account Codes'!$D:$O,12,FALSE))</f>
        <v>COVID Aid Expense ONLY ARPA</v>
      </c>
      <c r="S301" s="15">
        <f>IF($U301="","",'Municipal COVID19 '!E17)</f>
        <v>508</v>
      </c>
      <c r="T301" s="15" t="str">
        <f>IF($U301="","",VLOOKUP(CONCATENATE(Upload!$K301,Upload!S301),'Account Codes'!$A:$S,18,FALSE))</f>
        <v>ARPA Water or sewer infrastructure Expense</v>
      </c>
      <c r="U301" s="15">
        <f>IF('School COVID19'!A17="","",'School COVID19'!G17)</f>
        <v>0</v>
      </c>
      <c r="V301" s="15" t="str">
        <f>IF($U301="","",VLOOKUP(CONCATENATE(Upload!$K301,S301),'Account Codes'!$A:$S,19,FALSE))</f>
        <v>ARPA Water or sewer infrastructure Expense (water and sewer infrastructure is excluded from portal reporting due to Implementation Guidance)</v>
      </c>
      <c r="W301" s="15">
        <f>IF($U301="","",VLOOKUP(CONCATENATE(Upload!$K301,S301),'Account Codes'!$A:$T,20,FALSE))</f>
        <v>0</v>
      </c>
    </row>
    <row r="302" spans="1:23" x14ac:dyDescent="0.25">
      <c r="A302" s="15">
        <f>IF($U302="","",School!$D$1)</f>
        <v>10</v>
      </c>
      <c r="B302" s="15" t="str">
        <f>IF($U302="","",School!$G$1)</f>
        <v>Barrington school district</v>
      </c>
      <c r="C302" s="15">
        <f>IF($U302="","",School!$D$3)</f>
        <v>2</v>
      </c>
      <c r="D302" s="15" t="str">
        <f>IF($U302="","",School!$G$3)</f>
        <v>Budget to Actual 1</v>
      </c>
      <c r="E302" s="15">
        <f>IF($U302="","",School!$G$2)</f>
        <v>2023</v>
      </c>
      <c r="F302" s="15" t="str">
        <f t="shared" si="19"/>
        <v>Fiscal Year of Report</v>
      </c>
      <c r="G302" s="15">
        <f>IF($U302="","",School!$G$6)</f>
        <v>8</v>
      </c>
      <c r="H302" s="15" t="str">
        <f>IF($U302="","",VLOOKUP(Upload!G302,'Other Codes'!$G$2:$H$10,2,FALSE))</f>
        <v>Projected</v>
      </c>
      <c r="I302" s="15">
        <f>IF($U302="","",School!$M$7)</f>
        <v>6</v>
      </c>
      <c r="J302" s="15" t="str">
        <f>IF($U302="","",VLOOKUP(Upload!I302,'Other Codes'!$J$2:$K$8,2,FALSE))</f>
        <v>Total MTPA</v>
      </c>
      <c r="K302" s="15">
        <f>IF($U302="","",'School COVID19'!A18)</f>
        <v>10</v>
      </c>
      <c r="L302" s="15" t="str">
        <f>IF($U302="","",VLOOKUP(K302,'Account Codes'!$E:$F,2,FALSE))</f>
        <v>COVID Aid</v>
      </c>
      <c r="M302" s="15">
        <f>IF($U302="","",'School COVID19'!B18)</f>
        <v>10</v>
      </c>
      <c r="N302" s="15" t="str">
        <f>IF($U302="","",VLOOKUP(CONCATENATE(Upload!$K302,Upload!M302),'Account Codes'!$B:$I,8,FALSE))</f>
        <v>COVID Aid</v>
      </c>
      <c r="O302" s="15">
        <f>IF($U302="","",'School COVID19'!C18)</f>
        <v>50</v>
      </c>
      <c r="P302" s="15" t="str">
        <f>IF($U302="","",VLOOKUP(CONCATENATE(Upload!$K302,Upload!O302),'Account Codes'!$C:$L,10,FALSE))</f>
        <v>COVID Aid Expense ONLY ARPA</v>
      </c>
      <c r="Q302" s="15">
        <f>IF($U302="","",'Municipal COVID19 '!D18)</f>
        <v>50</v>
      </c>
      <c r="R302" s="15" t="str">
        <f>IF($U302="","",VLOOKUP(CONCATENATE(Upload!$K302,Upload!Q302),'Account Codes'!$D:$O,12,FALSE))</f>
        <v>COVID Aid Expense ONLY ARPA</v>
      </c>
      <c r="S302" s="15">
        <f>IF($U302="","",'Municipal COVID19 '!E18)</f>
        <v>509</v>
      </c>
      <c r="T302" s="15" t="str">
        <f>IF($U302="","",VLOOKUP(CONCATENATE(Upload!$K302,Upload!S302),'Account Codes'!$A:$S,18,FALSE))</f>
        <v>ARPA Broadband or cyber security infrastructure Expense</v>
      </c>
      <c r="U302" s="15">
        <f>IF('School COVID19'!A18="","",'School COVID19'!G18)</f>
        <v>0</v>
      </c>
      <c r="V302" s="15" t="str">
        <f>IF($U302="","",VLOOKUP(CONCATENATE(Upload!$K302,S302),'Account Codes'!$A:$S,19,FALSE))</f>
        <v>ARPA spent on broad band or improvements to cyber security</v>
      </c>
      <c r="W302" s="15">
        <f>IF($U302="","",VLOOKUP(CONCATENATE(Upload!$K302,S302),'Account Codes'!$A:$T,20,FALSE))</f>
        <v>0</v>
      </c>
    </row>
    <row r="303" spans="1:23" x14ac:dyDescent="0.25">
      <c r="A303" s="15">
        <f>IF($U303="","",School!$D$1)</f>
        <v>10</v>
      </c>
      <c r="B303" s="15" t="str">
        <f>IF($U303="","",School!$G$1)</f>
        <v>Barrington school district</v>
      </c>
      <c r="C303" s="15">
        <f>IF($U303="","",School!$D$3)</f>
        <v>2</v>
      </c>
      <c r="D303" s="15" t="str">
        <f>IF($U303="","",School!$G$3)</f>
        <v>Budget to Actual 1</v>
      </c>
      <c r="E303" s="15">
        <f>IF($U303="","",School!$G$2)</f>
        <v>2023</v>
      </c>
      <c r="F303" s="15" t="str">
        <f t="shared" si="19"/>
        <v>Fiscal Year of Report</v>
      </c>
      <c r="G303" s="15">
        <f>IF($U303="","",School!$G$6)</f>
        <v>8</v>
      </c>
      <c r="H303" s="15" t="str">
        <f>IF($U303="","",VLOOKUP(Upload!G303,'Other Codes'!$G$2:$H$10,2,FALSE))</f>
        <v>Projected</v>
      </c>
      <c r="I303" s="15">
        <f>IF($U303="","",School!$M$7)</f>
        <v>6</v>
      </c>
      <c r="J303" s="15" t="str">
        <f>IF($U303="","",VLOOKUP(Upload!I303,'Other Codes'!$J$2:$K$8,2,FALSE))</f>
        <v>Total MTPA</v>
      </c>
      <c r="K303" s="15">
        <f>IF($U303="","",'School COVID19'!A19)</f>
        <v>10</v>
      </c>
      <c r="L303" s="15" t="str">
        <f>IF($U303="","",VLOOKUP(K303,'Account Codes'!$E:$F,2,FALSE))</f>
        <v>COVID Aid</v>
      </c>
      <c r="M303" s="15">
        <f>IF($U303="","",'School COVID19'!B19)</f>
        <v>10</v>
      </c>
      <c r="N303" s="15" t="str">
        <f>IF($U303="","",VLOOKUP(CONCATENATE(Upload!$K303,Upload!M303),'Account Codes'!$B:$I,8,FALSE))</f>
        <v>COVID Aid</v>
      </c>
      <c r="O303" s="15">
        <f>IF($U303="","",'School COVID19'!C19)</f>
        <v>50</v>
      </c>
      <c r="P303" s="15" t="str">
        <f>IF($U303="","",VLOOKUP(CONCATENATE(Upload!$K303,Upload!O303),'Account Codes'!$C:$L,10,FALSE))</f>
        <v>COVID Aid Expense ONLY ARPA</v>
      </c>
      <c r="Q303" s="15">
        <f>IF($U303="","",'Municipal COVID19 '!D19)</f>
        <v>50</v>
      </c>
      <c r="R303" s="15" t="str">
        <f>IF($U303="","",VLOOKUP(CONCATENATE(Upload!$K303,Upload!Q303),'Account Codes'!$D:$O,12,FALSE))</f>
        <v>COVID Aid Expense ONLY ARPA</v>
      </c>
      <c r="S303" s="15">
        <f>IF($U303="","",'Municipal COVID19 '!E19)</f>
        <v>510</v>
      </c>
      <c r="T303" s="15" t="str">
        <f>IF($U303="","",VLOOKUP(CONCATENATE(Upload!$K303,Upload!S303),'Account Codes'!$A:$S,18,FALSE))</f>
        <v>ARPA Housing Expense</v>
      </c>
      <c r="U303" s="15">
        <f>IF('School COVID19'!A19="","",'School COVID19'!G19)</f>
        <v>0</v>
      </c>
      <c r="V303" s="15" t="str">
        <f>IF($U303="","",VLOOKUP(CONCATENATE(Upload!$K303,S303),'Account Codes'!$A:$S,19,FALSE))</f>
        <v>ARPA Expenditures intended contribute to the construction of affordable housing units.</v>
      </c>
      <c r="W303" s="15">
        <f>IF($U303="","",VLOOKUP(CONCATENATE(Upload!$K303,S303),'Account Codes'!$A:$T,20,FALSE))</f>
        <v>0</v>
      </c>
    </row>
    <row r="304" spans="1:23" x14ac:dyDescent="0.25">
      <c r="A304" s="15">
        <f>IF($U304="","",School!$D$1)</f>
        <v>10</v>
      </c>
      <c r="B304" s="15" t="str">
        <f>IF($U304="","",School!$G$1)</f>
        <v>Barrington school district</v>
      </c>
      <c r="C304" s="15">
        <f>IF($U304="","",School!$D$3)</f>
        <v>2</v>
      </c>
      <c r="D304" s="15" t="str">
        <f>IF($U304="","",School!$G$3)</f>
        <v>Budget to Actual 1</v>
      </c>
      <c r="E304" s="15">
        <f>IF($U304="","",School!$G$2)</f>
        <v>2023</v>
      </c>
      <c r="F304" s="15" t="str">
        <f t="shared" si="19"/>
        <v>Fiscal Year of Report</v>
      </c>
      <c r="G304" s="15">
        <f>IF($U304="","",School!$G$6)</f>
        <v>8</v>
      </c>
      <c r="H304" s="15" t="str">
        <f>IF($U304="","",VLOOKUP(Upload!G304,'Other Codes'!$G$2:$H$10,2,FALSE))</f>
        <v>Projected</v>
      </c>
      <c r="I304" s="15">
        <f>IF($U304="","",School!$M$7)</f>
        <v>6</v>
      </c>
      <c r="J304" s="15" t="str">
        <f>IF($U304="","",VLOOKUP(Upload!I304,'Other Codes'!$J$2:$K$8,2,FALSE))</f>
        <v>Total MTPA</v>
      </c>
      <c r="K304" s="15">
        <f>IF($U304="","",'School COVID19'!A20)</f>
        <v>10</v>
      </c>
      <c r="L304" s="15" t="str">
        <f>IF($U304="","",VLOOKUP(K304,'Account Codes'!$E:$F,2,FALSE))</f>
        <v>COVID Aid</v>
      </c>
      <c r="M304" s="15">
        <f>IF($U304="","",'School COVID19'!B20)</f>
        <v>10</v>
      </c>
      <c r="N304" s="15" t="str">
        <f>IF($U304="","",VLOOKUP(CONCATENATE(Upload!$K304,Upload!M304),'Account Codes'!$B:$I,8,FALSE))</f>
        <v>COVID Aid</v>
      </c>
      <c r="O304" s="15">
        <f>IF($U304="","",'School COVID19'!C20)</f>
        <v>50</v>
      </c>
      <c r="P304" s="15" t="str">
        <f>IF($U304="","",VLOOKUP(CONCATENATE(Upload!$K304,Upload!O304),'Account Codes'!$C:$L,10,FALSE))</f>
        <v>COVID Aid Expense ONLY ARPA</v>
      </c>
      <c r="Q304" s="15">
        <f>IF($U304="","",'Municipal COVID19 '!D20)</f>
        <v>50</v>
      </c>
      <c r="R304" s="15" t="str">
        <f>IF($U304="","",VLOOKUP(CONCATENATE(Upload!$K304,Upload!Q304),'Account Codes'!$D:$O,12,FALSE))</f>
        <v>COVID Aid Expense ONLY ARPA</v>
      </c>
      <c r="S304" s="15">
        <f>IF($U304="","",'Municipal COVID19 '!E20)</f>
        <v>511</v>
      </c>
      <c r="T304" s="15" t="str">
        <f>IF($U304="","",VLOOKUP(CONCATENATE(Upload!$K304,Upload!S304),'Account Codes'!$A:$S,18,FALSE))</f>
        <v>ARPA Assistance to Fire Districts Expense</v>
      </c>
      <c r="U304" s="15">
        <f>IF('School COVID19'!A20="","",'School COVID19'!G20)</f>
        <v>0</v>
      </c>
      <c r="V304" s="15" t="str">
        <f>IF($U304="","",VLOOKUP(CONCATENATE(Upload!$K304,S304),'Account Codes'!$A:$S,19,FALSE))</f>
        <v>Funds distributed from Municapal ARPA funding to a local fire district or districts</v>
      </c>
      <c r="W304" s="15">
        <f>IF($U304="","",VLOOKUP(CONCATENATE(Upload!$K304,S304),'Account Codes'!$A:$T,20,FALSE))</f>
        <v>0</v>
      </c>
    </row>
    <row r="305" spans="1:24" x14ac:dyDescent="0.25">
      <c r="A305" s="15">
        <f>IF($U305="","",School!$D$1)</f>
        <v>10</v>
      </c>
      <c r="B305" s="15" t="str">
        <f>IF($U305="","",School!$G$1)</f>
        <v>Barrington school district</v>
      </c>
      <c r="C305" s="15">
        <f>IF($U305="","",School!$D$3)</f>
        <v>2</v>
      </c>
      <c r="D305" s="15" t="str">
        <f>IF($U305="","",School!$G$3)</f>
        <v>Budget to Actual 1</v>
      </c>
      <c r="E305" s="15">
        <f>IF($U305="","",School!$G$2)</f>
        <v>2023</v>
      </c>
      <c r="F305" s="15" t="str">
        <f t="shared" si="19"/>
        <v>Fiscal Year of Report</v>
      </c>
      <c r="G305" s="15">
        <f>IF($U305="","",School!$G$6)</f>
        <v>8</v>
      </c>
      <c r="H305" s="15" t="str">
        <f>IF($U305="","",VLOOKUP(Upload!G305,'Other Codes'!$G$2:$H$10,2,FALSE))</f>
        <v>Projected</v>
      </c>
      <c r="I305" s="15">
        <f>IF($U305="","",School!$M$7)</f>
        <v>6</v>
      </c>
      <c r="J305" s="15" t="str">
        <f>IF($U305="","",VLOOKUP(Upload!I305,'Other Codes'!$J$2:$K$8,2,FALSE))</f>
        <v>Total MTPA</v>
      </c>
      <c r="K305" s="15">
        <f>IF($U305="","",'School COVID19'!A21)</f>
        <v>10</v>
      </c>
      <c r="L305" s="15" t="str">
        <f>IF($U305="","",VLOOKUP(K305,'Account Codes'!$E:$F,2,FALSE))</f>
        <v>COVID Aid</v>
      </c>
      <c r="M305" s="15">
        <f>IF($U305="","",'School COVID19'!B21)</f>
        <v>10</v>
      </c>
      <c r="N305" s="15" t="str">
        <f>IF($U305="","",VLOOKUP(CONCATENATE(Upload!$K305,Upload!M305),'Account Codes'!$B:$I,8,FALSE))</f>
        <v>COVID Aid</v>
      </c>
      <c r="O305" s="15">
        <f>IF($U305="","",'School COVID19'!C21)</f>
        <v>50</v>
      </c>
      <c r="P305" s="15" t="str">
        <f>IF($U305="","",VLOOKUP(CONCATENATE(Upload!$K305,Upload!O305),'Account Codes'!$C:$L,10,FALSE))</f>
        <v>COVID Aid Expense ONLY ARPA</v>
      </c>
      <c r="Q305" s="15">
        <f>IF($U305="","",'Municipal COVID19 '!D21)</f>
        <v>50</v>
      </c>
      <c r="R305" s="15" t="str">
        <f>IF($U305="","",VLOOKUP(CONCATENATE(Upload!$K305,Upload!Q305),'Account Codes'!$D:$O,12,FALSE))</f>
        <v>COVID Aid Expense ONLY ARPA</v>
      </c>
      <c r="S305" s="15">
        <f>IF($U305="","",'Municipal COVID19 '!E21)</f>
        <v>512</v>
      </c>
      <c r="T305" s="15" t="str">
        <f>IF($U305="","",VLOOKUP(CONCATENATE(Upload!$K305,Upload!S305),'Account Codes'!$A:$S,18,FALSE))</f>
        <v>ARPA Government Services Expense</v>
      </c>
      <c r="U305" s="15">
        <f>IF('School COVID19'!A21="","",'School COVID19'!G21)</f>
        <v>0</v>
      </c>
      <c r="V305" s="15" t="str">
        <f>IF($U305="","",VLOOKUP(CONCATENATE(Upload!$K305,S305),'Account Codes'!$A:$S,19,FALSE))</f>
        <v>Funds utilized from ARPA for governmental services (Does not include distributions to fire districts)</v>
      </c>
      <c r="W305" s="15">
        <f>IF($U305="","",VLOOKUP(CONCATENATE(Upload!$K305,S305),'Account Codes'!$A:$T,20,FALSE))</f>
        <v>0</v>
      </c>
    </row>
    <row r="306" spans="1:24" x14ac:dyDescent="0.25">
      <c r="A306" s="15">
        <f>IF($U306="","",School!$D$1)</f>
        <v>10</v>
      </c>
      <c r="B306" s="15" t="str">
        <f>IF($U306="","",School!$G$1)</f>
        <v>Barrington school district</v>
      </c>
      <c r="C306" s="15">
        <f>IF($U306="","",School!$D$3)</f>
        <v>2</v>
      </c>
      <c r="D306" s="15" t="str">
        <f>IF($U306="","",School!$G$3)</f>
        <v>Budget to Actual 1</v>
      </c>
      <c r="E306" s="15">
        <f>IF($U306="","",School!$G$2)</f>
        <v>2023</v>
      </c>
      <c r="F306" s="15" t="str">
        <f t="shared" si="19"/>
        <v>Fiscal Year of Report</v>
      </c>
      <c r="G306" s="15">
        <f>IF($U306="","",School!$G$6)</f>
        <v>8</v>
      </c>
      <c r="H306" s="15" t="str">
        <f>IF($U306="","",VLOOKUP(Upload!G306,'Other Codes'!$G$2:$H$10,2,FALSE))</f>
        <v>Projected</v>
      </c>
      <c r="I306" s="15">
        <f>IF($U306="","",School!$M$7)</f>
        <v>6</v>
      </c>
      <c r="J306" s="15" t="str">
        <f>IF($U306="","",VLOOKUP(Upload!I306,'Other Codes'!$J$2:$K$8,2,FALSE))</f>
        <v>Total MTPA</v>
      </c>
      <c r="K306" s="15">
        <f>IF($U306="","",'School COVID19'!A22)</f>
        <v>10</v>
      </c>
      <c r="L306" s="15" t="str">
        <f>IF($U306="","",VLOOKUP(K306,'Account Codes'!$E:$F,2,FALSE))</f>
        <v>COVID Aid</v>
      </c>
      <c r="M306" s="15">
        <f>IF($U306="","",'School COVID19'!B22)</f>
        <v>10</v>
      </c>
      <c r="N306" s="15" t="str">
        <f>IF($U306="","",VLOOKUP(CONCATENATE(Upload!$K306,Upload!M306),'Account Codes'!$B:$I,8,FALSE))</f>
        <v>COVID Aid</v>
      </c>
      <c r="O306" s="15">
        <f>IF($U306="","",'School COVID19'!C22)</f>
        <v>50</v>
      </c>
      <c r="P306" s="15" t="str">
        <f>IF($U306="","",VLOOKUP(CONCATENATE(Upload!$K306,Upload!O306),'Account Codes'!$C:$L,10,FALSE))</f>
        <v>COVID Aid Expense ONLY ARPA</v>
      </c>
      <c r="Q306" s="15">
        <f>IF($U306="","",'Municipal COVID19 '!D22)</f>
        <v>50</v>
      </c>
      <c r="R306" s="15" t="str">
        <f>IF($U306="","",VLOOKUP(CONCATENATE(Upload!$K306,Upload!Q306),'Account Codes'!$D:$O,12,FALSE))</f>
        <v>COVID Aid Expense ONLY ARPA</v>
      </c>
      <c r="S306" s="15">
        <f>IF($U306="","",'Municipal COVID19 '!E22)</f>
        <v>513</v>
      </c>
      <c r="T306" s="15" t="str">
        <f>IF($U306="","",VLOOKUP(CONCATENATE(Upload!$K306,Upload!S306),'Account Codes'!$A:$S,18,FALSE))</f>
        <v>ARPA Other Expense</v>
      </c>
      <c r="U306" s="15">
        <f>IF('School COVID19'!A22="","",'School COVID19'!G22)</f>
        <v>0</v>
      </c>
      <c r="V306" s="15" t="str">
        <f>IF($U306="","",VLOOKUP(CONCATENATE(Upload!$K306,S306),'Account Codes'!$A:$S,19,FALSE))</f>
        <v>APRA expense not included in account codes 501 through 512</v>
      </c>
      <c r="W306" s="15">
        <f>IF($U306="","",VLOOKUP(CONCATENATE(Upload!$K306,S306),'Account Codes'!$A:$T,20,FALSE))</f>
        <v>0</v>
      </c>
      <c r="X306" s="2" t="s">
        <v>119</v>
      </c>
    </row>
    <row r="307" spans="1:24" x14ac:dyDescent="0.25">
      <c r="A307" s="15">
        <f>IF($U307="","",School!$D$1)</f>
        <v>10</v>
      </c>
      <c r="B307" s="15" t="str">
        <f>IF($U307="","",School!$G$1)</f>
        <v>Barrington school district</v>
      </c>
      <c r="C307" s="15">
        <f>IF($U307="","",School!$D$3)</f>
        <v>2</v>
      </c>
      <c r="D307" s="15" t="str">
        <f>IF($U307="","",School!$G$3)</f>
        <v>Budget to Actual 1</v>
      </c>
      <c r="E307" s="15">
        <f>IF($U307="","",School!$G$2)</f>
        <v>2023</v>
      </c>
      <c r="F307" s="15" t="str">
        <f t="shared" si="19"/>
        <v>Fiscal Year of Report</v>
      </c>
      <c r="G307" s="15">
        <f>IF($U307="","",School!$G$6)</f>
        <v>8</v>
      </c>
      <c r="H307" s="15" t="str">
        <f>IF($U307="","",VLOOKUP(Upload!G307,'Other Codes'!$G$2:$H$10,2,FALSE))</f>
        <v>Projected</v>
      </c>
      <c r="I307" s="15">
        <f>IF($U307="","",School!$M$7)</f>
        <v>6</v>
      </c>
      <c r="J307" s="15" t="str">
        <f>IF($U307="","",VLOOKUP(Upload!I307,'Other Codes'!$J$2:$K$8,2,FALSE))</f>
        <v>Total MTPA</v>
      </c>
      <c r="K307" s="15">
        <f>IF($U307="","",'School COVID19'!A4)</f>
        <v>10</v>
      </c>
      <c r="L307" s="15" t="str">
        <f>IF($U307="","",VLOOKUP(K307,'Account Codes'!$E:$F,2,FALSE))</f>
        <v>COVID Aid</v>
      </c>
      <c r="M307" s="15">
        <f>IF($U307="","",'School COVID19'!B4)</f>
        <v>10</v>
      </c>
      <c r="N307" s="15" t="str">
        <f>IF($U307="","",VLOOKUP(CONCATENATE(Upload!$K307,Upload!M307),'Account Codes'!$B:$I,8,FALSE))</f>
        <v>COVID Aid</v>
      </c>
      <c r="O307" s="15">
        <f>IF($U307="","",'School COVID19'!$H$2)</f>
        <v>60</v>
      </c>
      <c r="P307" s="15" t="str">
        <f>IF($U307="","",VLOOKUP(CONCATENATE(Upload!$K307,Upload!O307),'Account Codes'!$C:$L,10,FALSE))</f>
        <v>COVID Aid Revenue ONLY ARPA</v>
      </c>
      <c r="Q307" s="15">
        <f>IF($U307="","",'School COVID19'!$H$2)</f>
        <v>60</v>
      </c>
      <c r="R307" s="15" t="str">
        <f>IF($U307="","",VLOOKUP(CONCATENATE(Upload!$K307,Upload!Q307),'Account Codes'!$D:$O,12,FALSE))</f>
        <v>COVID Aid Revenue ONLY ARPA</v>
      </c>
      <c r="S307" s="15">
        <f>IF($U307="","",'Municipal COVID19 '!E4+100)</f>
        <v>300</v>
      </c>
      <c r="T307" s="15" t="str">
        <f>IF($U307="","",VLOOKUP(CONCATENATE(Upload!$K307,Upload!S307),'Account Codes'!$A:$S,18,FALSE))</f>
        <v>FEMA Revenue</v>
      </c>
      <c r="U307" s="15">
        <f>IF('School COVID19'!A4="","",'School COVID19'!H4)</f>
        <v>0</v>
      </c>
      <c r="V307" s="15" t="str">
        <f>IF($U307="","",VLOOKUP(CONCATENATE(Upload!$K307,S307),'Account Codes'!$A:$S,19,FALSE))</f>
        <v>Federal Emergency Management Agency, federal reimbursements for expenses associated with COVID emergency</v>
      </c>
      <c r="W307" s="15">
        <f>IF($U307="","",VLOOKUP(CONCATENATE(Upload!$K307,S307),'Account Codes'!$A:$T,20,FALSE))</f>
        <v>0</v>
      </c>
    </row>
    <row r="308" spans="1:24" x14ac:dyDescent="0.25">
      <c r="A308" s="15">
        <f>IF($U308="","",School!$D$1)</f>
        <v>10</v>
      </c>
      <c r="B308" s="15" t="str">
        <f>IF($U308="","",School!$G$1)</f>
        <v>Barrington school district</v>
      </c>
      <c r="C308" s="15">
        <f>IF($U308="","",School!$D$3)</f>
        <v>2</v>
      </c>
      <c r="D308" s="15" t="str">
        <f>IF($U308="","",School!$G$3)</f>
        <v>Budget to Actual 1</v>
      </c>
      <c r="E308" s="15">
        <f>IF($U308="","",School!$G$2)</f>
        <v>2023</v>
      </c>
      <c r="F308" s="15" t="str">
        <f t="shared" si="19"/>
        <v>Fiscal Year of Report</v>
      </c>
      <c r="G308" s="15">
        <f>IF($U308="","",School!$G$6)</f>
        <v>8</v>
      </c>
      <c r="H308" s="15" t="str">
        <f>IF($U308="","",VLOOKUP(Upload!G308,'Other Codes'!$G$2:$H$10,2,FALSE))</f>
        <v>Projected</v>
      </c>
      <c r="I308" s="15">
        <f>IF($U308="","",School!$M$7)</f>
        <v>6</v>
      </c>
      <c r="J308" s="15" t="str">
        <f>IF($U308="","",VLOOKUP(Upload!I308,'Other Codes'!$J$2:$K$8,2,FALSE))</f>
        <v>Total MTPA</v>
      </c>
      <c r="K308" s="15">
        <f>IF($U308="","",'School COVID19'!A5)</f>
        <v>10</v>
      </c>
      <c r="L308" s="15" t="str">
        <f>IF($U308="","",VLOOKUP(K308,'Account Codes'!$E:$F,2,FALSE))</f>
        <v>COVID Aid</v>
      </c>
      <c r="M308" s="15">
        <f>IF($U308="","",'School COVID19'!B5)</f>
        <v>10</v>
      </c>
      <c r="N308" s="15" t="str">
        <f>IF($U308="","",VLOOKUP(CONCATENATE(Upload!$K308,Upload!M308),'Account Codes'!$B:$I,8,FALSE))</f>
        <v>COVID Aid</v>
      </c>
      <c r="O308" s="15">
        <f>IF($U308="","",'School COVID19'!$H$2)</f>
        <v>60</v>
      </c>
      <c r="P308" s="15" t="str">
        <f>IF($U308="","",VLOOKUP(CONCATENATE(Upload!$K308,Upload!O308),'Account Codes'!$C:$L,10,FALSE))</f>
        <v>COVID Aid Revenue ONLY ARPA</v>
      </c>
      <c r="Q308" s="15">
        <f>IF($U308="","",'School COVID19'!$H$2)</f>
        <v>60</v>
      </c>
      <c r="R308" s="15" t="str">
        <f>IF($U308="","",VLOOKUP(CONCATENATE(Upload!$K308,Upload!Q308),'Account Codes'!$D:$O,12,FALSE))</f>
        <v>COVID Aid Revenue ONLY ARPA</v>
      </c>
      <c r="S308" s="15">
        <f>IF($U308="","",'Municipal COVID19 '!E5+100)</f>
        <v>301</v>
      </c>
      <c r="T308" s="15" t="str">
        <f>IF($U308="","",VLOOKUP(CONCATENATE(Upload!$K308,Upload!S308),'Account Codes'!$A:$S,18,FALSE))</f>
        <v>CRF Revenue</v>
      </c>
      <c r="U308" s="15">
        <f>IF('School COVID19'!A5="","",'School COVID19'!H5)</f>
        <v>0</v>
      </c>
      <c r="V308" s="15" t="str">
        <f>IF($U308="","",VLOOKUP(CONCATENATE(Upload!$K308,S308),'Account Codes'!$A:$S,19,FALSE))</f>
        <v>Coronavirus Relief Funds, federal funds associated with the Coronavirus Relief Act passed in March of 2020</v>
      </c>
      <c r="W308" s="15">
        <f>IF($U308="","",VLOOKUP(CONCATENATE(Upload!$K308,S308),'Account Codes'!$A:$T,20,FALSE))</f>
        <v>0</v>
      </c>
    </row>
    <row r="309" spans="1:24" x14ac:dyDescent="0.25">
      <c r="A309" s="15">
        <f>IF($U309="","",School!$D$1)</f>
        <v>10</v>
      </c>
      <c r="B309" s="15" t="str">
        <f>IF($U309="","",School!$G$1)</f>
        <v>Barrington school district</v>
      </c>
      <c r="C309" s="15">
        <f>IF($U309="","",School!$D$3)</f>
        <v>2</v>
      </c>
      <c r="D309" s="15" t="str">
        <f>IF($U309="","",School!$G$3)</f>
        <v>Budget to Actual 1</v>
      </c>
      <c r="E309" s="15">
        <f>IF($U309="","",School!$G$2)</f>
        <v>2023</v>
      </c>
      <c r="F309" s="15" t="str">
        <f t="shared" si="19"/>
        <v>Fiscal Year of Report</v>
      </c>
      <c r="G309" s="15">
        <f>IF($U309="","",School!$G$6)</f>
        <v>8</v>
      </c>
      <c r="H309" s="15" t="str">
        <f>IF($U309="","",VLOOKUP(Upload!G309,'Other Codes'!$G$2:$H$10,2,FALSE))</f>
        <v>Projected</v>
      </c>
      <c r="I309" s="15">
        <f>IF($U309="","",School!$M$7)</f>
        <v>6</v>
      </c>
      <c r="J309" s="15" t="str">
        <f>IF($U309="","",VLOOKUP(Upload!I309,'Other Codes'!$J$2:$K$8,2,FALSE))</f>
        <v>Total MTPA</v>
      </c>
      <c r="K309" s="15">
        <f>IF($U309="","",'School COVID19'!A6)</f>
        <v>10</v>
      </c>
      <c r="L309" s="15" t="str">
        <f>IF($U309="","",VLOOKUP(K309,'Account Codes'!$E:$F,2,FALSE))</f>
        <v>COVID Aid</v>
      </c>
      <c r="M309" s="15">
        <f>IF($U309="","",'School COVID19'!B6)</f>
        <v>10</v>
      </c>
      <c r="N309" s="15" t="str">
        <f>IF($U309="","",VLOOKUP(CONCATENATE(Upload!$K309,Upload!M309),'Account Codes'!$B:$I,8,FALSE))</f>
        <v>COVID Aid</v>
      </c>
      <c r="O309" s="15">
        <f>IF($U309="","",'School COVID19'!$H$2)</f>
        <v>60</v>
      </c>
      <c r="P309" s="15" t="str">
        <f>IF($U309="","",VLOOKUP(CONCATENATE(Upload!$K309,Upload!O309),'Account Codes'!$C:$L,10,FALSE))</f>
        <v>COVID Aid Revenue ONLY ARPA</v>
      </c>
      <c r="Q309" s="15">
        <f>IF($U309="","",'School COVID19'!$H$2)</f>
        <v>60</v>
      </c>
      <c r="R309" s="15" t="str">
        <f>IF($U309="","",VLOOKUP(CONCATENATE(Upload!$K309,Upload!Q309),'Account Codes'!$D:$O,12,FALSE))</f>
        <v>COVID Aid Revenue ONLY ARPA</v>
      </c>
      <c r="S309" s="15">
        <f>IF($U309="","",'Municipal COVID19 '!E6+100)</f>
        <v>302</v>
      </c>
      <c r="T309" s="15" t="str">
        <f>IF($U309="","",VLOOKUP(CONCATENATE(Upload!$K309,Upload!S309),'Account Codes'!$A:$S,18,FALSE))</f>
        <v>Other Federal Reimbursements Revenue</v>
      </c>
      <c r="U309" s="15">
        <f>IF('School COVID19'!A6="","",'School COVID19'!H6)</f>
        <v>0</v>
      </c>
      <c r="V309" s="15" t="str">
        <f>IF($U309="","",VLOOKUP(CONCATENATE(Upload!$K309,S309),'Account Codes'!$A:$S,19,FALSE))</f>
        <v>Any other expenditure subject to a federal reimbursement not associated with CRF or FEMA</v>
      </c>
      <c r="W309" s="15">
        <f>IF($U309="","",VLOOKUP(CONCATENATE(Upload!$K309,S309),'Account Codes'!$A:$T,20,FALSE))</f>
        <v>0</v>
      </c>
    </row>
    <row r="310" spans="1:24" x14ac:dyDescent="0.25">
      <c r="A310" s="15">
        <f>IF($U310="","",School!$D$1)</f>
        <v>10</v>
      </c>
      <c r="B310" s="15" t="str">
        <f>IF($U310="","",School!$G$1)</f>
        <v>Barrington school district</v>
      </c>
      <c r="C310" s="15">
        <f>IF($U310="","",School!$D$3)</f>
        <v>2</v>
      </c>
      <c r="D310" s="15" t="str">
        <f>IF($U310="","",School!$G$3)</f>
        <v>Budget to Actual 1</v>
      </c>
      <c r="E310" s="15">
        <f>IF($U310="","",School!$G$2)</f>
        <v>2023</v>
      </c>
      <c r="F310" s="15" t="str">
        <f t="shared" si="19"/>
        <v>Fiscal Year of Report</v>
      </c>
      <c r="G310" s="15">
        <f>IF($U310="","",School!$G$6)</f>
        <v>8</v>
      </c>
      <c r="H310" s="15" t="str">
        <f>IF($U310="","",VLOOKUP(Upload!G310,'Other Codes'!$G$2:$H$10,2,FALSE))</f>
        <v>Projected</v>
      </c>
      <c r="I310" s="15">
        <f>IF($U310="","",School!$M$7)</f>
        <v>6</v>
      </c>
      <c r="J310" s="15" t="str">
        <f>IF($U310="","",VLOOKUP(Upload!I310,'Other Codes'!$J$2:$K$8,2,FALSE))</f>
        <v>Total MTPA</v>
      </c>
      <c r="K310" s="15">
        <f>IF($U310="","",'School COVID19'!A7)</f>
        <v>10</v>
      </c>
      <c r="L310" s="15" t="str">
        <f>IF($U310="","",VLOOKUP(K310,'Account Codes'!$E:$F,2,FALSE))</f>
        <v>COVID Aid</v>
      </c>
      <c r="M310" s="15">
        <f>IF($U310="","",'School COVID19'!B7)</f>
        <v>10</v>
      </c>
      <c r="N310" s="15" t="str">
        <f>IF($U310="","",VLOOKUP(CONCATENATE(Upload!$K310,Upload!M310),'Account Codes'!$B:$I,8,FALSE))</f>
        <v>COVID Aid</v>
      </c>
      <c r="O310" s="15">
        <f>IF($U310="","",'School COVID19'!$H$2)</f>
        <v>60</v>
      </c>
      <c r="P310" s="15" t="str">
        <f>IF($U310="","",VLOOKUP(CONCATENATE(Upload!$K310,Upload!O310),'Account Codes'!$C:$L,10,FALSE))</f>
        <v>COVID Aid Revenue ONLY ARPA</v>
      </c>
      <c r="Q310" s="15">
        <f>IF($U310="","",'School COVID19'!$H$2)</f>
        <v>60</v>
      </c>
      <c r="R310" s="15" t="str">
        <f>IF($U310="","",VLOOKUP(CONCATENATE(Upload!$K310,Upload!Q310),'Account Codes'!$D:$O,12,FALSE))</f>
        <v>COVID Aid Revenue ONLY ARPA</v>
      </c>
      <c r="S310" s="15">
        <f>IF($U310="","",'Municipal COVID19 '!E7+100)</f>
        <v>303</v>
      </c>
      <c r="T310" s="15" t="str">
        <f>IF($U310="","",VLOOKUP(CONCATENATE(Upload!$K310,Upload!S310),'Account Codes'!$A:$S,18,FALSE))</f>
        <v>No Federal Reimbursements Revenue</v>
      </c>
      <c r="U310" s="15">
        <f>IF('School COVID19'!A7="","",'School COVID19'!H7)</f>
        <v>0</v>
      </c>
      <c r="V310" s="15" t="str">
        <f>IF($U310="","",VLOOKUP(CONCATENATE(Upload!$K310,S310),'Account Codes'!$A:$S,19,FALSE))</f>
        <v>COVID 19 related expenditures with no qualifying associated federal reimbursements (amount should not represent portion of local amount not being funded by federal program, example FEMA covers 75% with local responsible for 25%, 25% should not be reflected in this item)</v>
      </c>
      <c r="W310" s="15">
        <f>IF($U310="","",VLOOKUP(CONCATENATE(Upload!$K310,S310),'Account Codes'!$A:$T,20,FALSE))</f>
        <v>0</v>
      </c>
    </row>
    <row r="311" spans="1:24" x14ac:dyDescent="0.25">
      <c r="A311" s="15">
        <f>IF($U311="","",School!$D$1)</f>
        <v>10</v>
      </c>
      <c r="B311" s="15" t="str">
        <f>IF($U311="","",School!$G$1)</f>
        <v>Barrington school district</v>
      </c>
      <c r="C311" s="15">
        <f>IF($U311="","",School!$D$3)</f>
        <v>2</v>
      </c>
      <c r="D311" s="15" t="str">
        <f>IF($U311="","",School!$G$3)</f>
        <v>Budget to Actual 1</v>
      </c>
      <c r="E311" s="15">
        <f>IF($U311="","",School!$G$2)</f>
        <v>2023</v>
      </c>
      <c r="F311" s="15" t="str">
        <f t="shared" si="19"/>
        <v>Fiscal Year of Report</v>
      </c>
      <c r="G311" s="15">
        <f>IF($U311="","",School!$G$6)</f>
        <v>8</v>
      </c>
      <c r="H311" s="15" t="str">
        <f>IF($U311="","",VLOOKUP(Upload!G311,'Other Codes'!$G$2:$H$10,2,FALSE))</f>
        <v>Projected</v>
      </c>
      <c r="I311" s="15">
        <f>IF($U311="","",School!$M$7)</f>
        <v>6</v>
      </c>
      <c r="J311" s="15" t="str">
        <f>IF($U311="","",VLOOKUP(Upload!I311,'Other Codes'!$J$2:$K$8,2,FALSE))</f>
        <v>Total MTPA</v>
      </c>
      <c r="K311" s="15">
        <f>IF($U311="","",'School COVID19'!A8)</f>
        <v>10</v>
      </c>
      <c r="L311" s="15" t="str">
        <f>IF($U311="","",VLOOKUP(K311,'Account Codes'!$E:$F,2,FALSE))</f>
        <v>COVID Aid</v>
      </c>
      <c r="M311" s="15">
        <f>IF($U311="","",'School COVID19'!B8)</f>
        <v>10</v>
      </c>
      <c r="N311" s="15" t="str">
        <f>IF($U311="","",VLOOKUP(CONCATENATE(Upload!$K311,Upload!M311),'Account Codes'!$B:$I,8,FALSE))</f>
        <v>COVID Aid</v>
      </c>
      <c r="O311" s="15">
        <f>IF($U311="","",'School COVID19'!$H$2)</f>
        <v>60</v>
      </c>
      <c r="P311" s="15" t="str">
        <f>IF($U311="","",VLOOKUP(CONCATENATE(Upload!$K311,Upload!O311),'Account Codes'!$C:$L,10,FALSE))</f>
        <v>COVID Aid Revenue ONLY ARPA</v>
      </c>
      <c r="Q311" s="15">
        <f>IF($U311="","",'School COVID19'!$H$2)</f>
        <v>60</v>
      </c>
      <c r="R311" s="15" t="str">
        <f>IF($U311="","",VLOOKUP(CONCATENATE(Upload!$K311,Upload!Q311),'Account Codes'!$D:$O,12,FALSE))</f>
        <v>COVID Aid Revenue ONLY ARPA</v>
      </c>
      <c r="S311" s="15">
        <f>IF($U311="","",'Municipal COVID19 '!E8+100)</f>
        <v>600</v>
      </c>
      <c r="T311" s="15" t="str">
        <f>IF($U311="","",VLOOKUP(CONCATENATE(Upload!$K311,Upload!S311),'Account Codes'!$A:$S,18,FALSE))</f>
        <v>ARPA Total Revenue</v>
      </c>
      <c r="U311" s="15">
        <f>IF('School COVID19'!A8="","",'School COVID19'!H8)</f>
        <v>0</v>
      </c>
      <c r="V311" s="15" t="str">
        <f>IF($U311="","",VLOOKUP(CONCATENATE(Upload!$K311,S311),'Account Codes'!$A:$S,19,FALSE))</f>
        <v>Total Revenue recognized in fiscal year from ARPA</v>
      </c>
      <c r="W311" s="15">
        <f>IF($U311="","",VLOOKUP(CONCATENATE(Upload!$K311,S311),'Account Codes'!$A:$T,20,FALSE))</f>
        <v>0</v>
      </c>
    </row>
    <row r="312" spans="1:24" x14ac:dyDescent="0.25">
      <c r="A312" s="15"/>
      <c r="B312" s="15"/>
      <c r="C312" s="15"/>
      <c r="D312" s="15"/>
      <c r="E312" s="15"/>
      <c r="F312" s="15"/>
      <c r="G312" s="15"/>
      <c r="H312" s="15"/>
      <c r="I312" s="15"/>
      <c r="J312" s="15"/>
      <c r="K312" s="15"/>
      <c r="L312" s="15"/>
      <c r="M312" s="15"/>
      <c r="N312" s="15"/>
      <c r="O312" s="15"/>
      <c r="P312" s="15"/>
      <c r="Q312" s="15"/>
      <c r="R312" s="15"/>
      <c r="S312" s="15"/>
      <c r="T312" s="15"/>
      <c r="U312" s="15"/>
      <c r="V312" s="15"/>
      <c r="W312" s="15"/>
    </row>
    <row r="313" spans="1:24" x14ac:dyDescent="0.25">
      <c r="A313" s="15">
        <f>IF($U313="","",School!$D$1)</f>
        <v>10</v>
      </c>
      <c r="B313" s="15" t="str">
        <f>IF($U313="","",School!$G$1)</f>
        <v>Barrington school district</v>
      </c>
      <c r="C313" s="15">
        <f>IF($U313="","",School!$D$3)</f>
        <v>2</v>
      </c>
      <c r="D313" s="15" t="str">
        <f>IF($U313="","",School!$G$3)</f>
        <v>Budget to Actual 1</v>
      </c>
      <c r="E313" s="15">
        <f>IF($U313="","",School!$G$2)</f>
        <v>2023</v>
      </c>
      <c r="F313" s="15" t="str">
        <f t="shared" si="19"/>
        <v>Fiscal Year of Report</v>
      </c>
      <c r="G313" s="15">
        <f>IF($U313="","",School!$G$6)</f>
        <v>8</v>
      </c>
      <c r="H313" s="15" t="str">
        <f>IF($U313="","",VLOOKUP(Upload!G313,'Other Codes'!$G$2:$H$10,2,FALSE))</f>
        <v>Projected</v>
      </c>
      <c r="I313" s="15">
        <f>IF($U313="","",School!$M$7)</f>
        <v>6</v>
      </c>
      <c r="J313" s="15" t="str">
        <f>IF($U313="","",VLOOKUP(Upload!I313,'Other Codes'!$J$2:$K$8,2,FALSE))</f>
        <v>Total MTPA</v>
      </c>
      <c r="K313" s="15">
        <f>IF($U313="","",'School COVID19'!A10)</f>
        <v>10</v>
      </c>
      <c r="L313" s="15" t="str">
        <f>IF($U313="","",VLOOKUP(K313,'Account Codes'!$E:$F,2,FALSE))</f>
        <v>COVID Aid</v>
      </c>
      <c r="M313" s="15">
        <f>IF($U313="","",'School COVID19'!B10)</f>
        <v>10</v>
      </c>
      <c r="N313" s="15" t="str">
        <f>IF($U313="","",VLOOKUP(CONCATENATE(Upload!$K313,Upload!M313),'Account Codes'!$B:$I,8,FALSE))</f>
        <v>COVID Aid</v>
      </c>
      <c r="O313" s="15">
        <f>IF($U313="","",'School COVID19'!$H$2)</f>
        <v>60</v>
      </c>
      <c r="P313" s="15" t="str">
        <f>IF($U313="","",VLOOKUP(CONCATENATE(Upload!$K313,Upload!O313),'Account Codes'!$C:$L,10,FALSE))</f>
        <v>COVID Aid Revenue ONLY ARPA</v>
      </c>
      <c r="Q313" s="15">
        <f>IF($U313="","",'School COVID19'!$H$2)</f>
        <v>60</v>
      </c>
      <c r="R313" s="15" t="str">
        <f>IF($U313="","",VLOOKUP(CONCATENATE(Upload!$K313,Upload!Q313),'Account Codes'!$D:$O,12,FALSE))</f>
        <v>COVID Aid Revenue ONLY ARPA</v>
      </c>
      <c r="S313" s="15">
        <f>IF($U313="","",'Municipal COVID19 '!E10+100)</f>
        <v>601</v>
      </c>
      <c r="T313" s="15" t="str">
        <f>IF($U313="","",VLOOKUP(CONCATENATE(Upload!$K313,Upload!S313),'Account Codes'!$A:$S,18,FALSE))</f>
        <v>ARPA Public Health Revenue</v>
      </c>
      <c r="U313" s="15">
        <f>IF('School COVID19'!A10="","",'School COVID19'!H10)</f>
        <v>0</v>
      </c>
      <c r="V313" s="15" t="str">
        <f>IF($U313="","",VLOOKUP(CONCATENATE(Upload!$K313,S313),'Account Codes'!$A:$S,19,FALSE))</f>
        <v>ARPA offsets Public health expenditures made in direct response to the COVID-19 pandemic, including the purchase of PPE, tests, vaccine or testing center operations, or direct medical costs incurred by the municipality.</v>
      </c>
      <c r="W313" s="15">
        <f>IF($U313="","",VLOOKUP(CONCATENATE(Upload!$K313,S313),'Account Codes'!$A:$T,20,FALSE))</f>
        <v>0</v>
      </c>
    </row>
    <row r="314" spans="1:24" x14ac:dyDescent="0.25">
      <c r="A314" s="15">
        <f>IF($U314="","",School!$D$1)</f>
        <v>10</v>
      </c>
      <c r="B314" s="15" t="str">
        <f>IF($U314="","",School!$G$1)</f>
        <v>Barrington school district</v>
      </c>
      <c r="C314" s="15">
        <f>IF($U314="","",School!$D$3)</f>
        <v>2</v>
      </c>
      <c r="D314" s="15" t="str">
        <f>IF($U314="","",School!$G$3)</f>
        <v>Budget to Actual 1</v>
      </c>
      <c r="E314" s="15">
        <f>IF($U314="","",School!$G$2)</f>
        <v>2023</v>
      </c>
      <c r="F314" s="15" t="str">
        <f t="shared" si="19"/>
        <v>Fiscal Year of Report</v>
      </c>
      <c r="G314" s="15">
        <f>IF($U314="","",School!$G$6)</f>
        <v>8</v>
      </c>
      <c r="H314" s="15" t="str">
        <f>IF($U314="","",VLOOKUP(Upload!G314,'Other Codes'!$G$2:$H$10,2,FALSE))</f>
        <v>Projected</v>
      </c>
      <c r="I314" s="15">
        <f>IF($U314="","",School!$M$7)</f>
        <v>6</v>
      </c>
      <c r="J314" s="15" t="str">
        <f>IF($U314="","",VLOOKUP(Upload!I314,'Other Codes'!$J$2:$K$8,2,FALSE))</f>
        <v>Total MTPA</v>
      </c>
      <c r="K314" s="15">
        <f>IF($U314="","",'School COVID19'!A11)</f>
        <v>10</v>
      </c>
      <c r="L314" s="15" t="str">
        <f>IF($U314="","",VLOOKUP(K314,'Account Codes'!$E:$F,2,FALSE))</f>
        <v>COVID Aid</v>
      </c>
      <c r="M314" s="15">
        <f>IF($U314="","",'School COVID19'!B11)</f>
        <v>10</v>
      </c>
      <c r="N314" s="15" t="str">
        <f>IF($U314="","",VLOOKUP(CONCATENATE(Upload!$K314,Upload!M314),'Account Codes'!$B:$I,8,FALSE))</f>
        <v>COVID Aid</v>
      </c>
      <c r="O314" s="15">
        <f>IF($U314="","",'School COVID19'!$H$2)</f>
        <v>60</v>
      </c>
      <c r="P314" s="15" t="str">
        <f>IF($U314="","",VLOOKUP(CONCATENATE(Upload!$K314,Upload!O314),'Account Codes'!$C:$L,10,FALSE))</f>
        <v>COVID Aid Revenue ONLY ARPA</v>
      </c>
      <c r="Q314" s="15">
        <f>IF($U314="","",'School COVID19'!$H$2)</f>
        <v>60</v>
      </c>
      <c r="R314" s="15" t="str">
        <f>IF($U314="","",VLOOKUP(CONCATENATE(Upload!$K314,Upload!Q314),'Account Codes'!$D:$O,12,FALSE))</f>
        <v>COVID Aid Revenue ONLY ARPA</v>
      </c>
      <c r="S314" s="15">
        <f>IF($U314="","",'Municipal COVID19 '!E11+100)</f>
        <v>602</v>
      </c>
      <c r="T314" s="15" t="str">
        <f>IF($U314="","",VLOOKUP(CONCATENATE(Upload!$K314,Upload!S314),'Account Codes'!$A:$S,18,FALSE))</f>
        <v>ARPA Assistance to businesses Revenue</v>
      </c>
      <c r="U314" s="15">
        <f>IF('School COVID19'!A11="","",'School COVID19'!H11)</f>
        <v>0</v>
      </c>
      <c r="V314" s="15" t="str">
        <f>IF($U314="","",VLOOKUP(CONCATENATE(Upload!$K314,S314),'Account Codes'!$A:$S,19,FALSE))</f>
        <v>ARPA offsets Financial or in-kind services or assistance provided to businesses</v>
      </c>
      <c r="W314" s="15">
        <f>IF($U314="","",VLOOKUP(CONCATENATE(Upload!$K314,S314),'Account Codes'!$A:$T,20,FALSE))</f>
        <v>0</v>
      </c>
    </row>
    <row r="315" spans="1:24" x14ac:dyDescent="0.25">
      <c r="A315" s="15">
        <f>IF($U315="","",School!$D$1)</f>
        <v>10</v>
      </c>
      <c r="B315" s="15" t="str">
        <f>IF($U315="","",School!$G$1)</f>
        <v>Barrington school district</v>
      </c>
      <c r="C315" s="15">
        <f>IF($U315="","",School!$D$3)</f>
        <v>2</v>
      </c>
      <c r="D315" s="15" t="str">
        <f>IF($U315="","",School!$G$3)</f>
        <v>Budget to Actual 1</v>
      </c>
      <c r="E315" s="15">
        <f>IF($U315="","",School!$G$2)</f>
        <v>2023</v>
      </c>
      <c r="F315" s="15" t="str">
        <f t="shared" si="19"/>
        <v>Fiscal Year of Report</v>
      </c>
      <c r="G315" s="15">
        <f>IF($U315="","",School!$G$6)</f>
        <v>8</v>
      </c>
      <c r="H315" s="15" t="str">
        <f>IF($U315="","",VLOOKUP(Upload!G315,'Other Codes'!$G$2:$H$10,2,FALSE))</f>
        <v>Projected</v>
      </c>
      <c r="I315" s="15">
        <f>IF($U315="","",School!$M$7)</f>
        <v>6</v>
      </c>
      <c r="J315" s="15" t="str">
        <f>IF($U315="","",VLOOKUP(Upload!I315,'Other Codes'!$J$2:$K$8,2,FALSE))</f>
        <v>Total MTPA</v>
      </c>
      <c r="K315" s="15">
        <f>IF($U315="","",'School COVID19'!A12)</f>
        <v>10</v>
      </c>
      <c r="L315" s="15" t="str">
        <f>IF($U315="","",VLOOKUP(K315,'Account Codes'!$E:$F,2,FALSE))</f>
        <v>COVID Aid</v>
      </c>
      <c r="M315" s="15">
        <f>IF($U315="","",'School COVID19'!B12)</f>
        <v>10</v>
      </c>
      <c r="N315" s="15" t="str">
        <f>IF($U315="","",VLOOKUP(CONCATENATE(Upload!$K315,Upload!M315),'Account Codes'!$B:$I,8,FALSE))</f>
        <v>COVID Aid</v>
      </c>
      <c r="O315" s="15">
        <f>IF($U315="","",'School COVID19'!$H$2)</f>
        <v>60</v>
      </c>
      <c r="P315" s="15" t="str">
        <f>IF($U315="","",VLOOKUP(CONCATENATE(Upload!$K315,Upload!O315),'Account Codes'!$C:$L,10,FALSE))</f>
        <v>COVID Aid Revenue ONLY ARPA</v>
      </c>
      <c r="Q315" s="15">
        <f>IF($U315="","",'School COVID19'!$H$2)</f>
        <v>60</v>
      </c>
      <c r="R315" s="15" t="str">
        <f>IF($U315="","",VLOOKUP(CONCATENATE(Upload!$K315,Upload!Q315),'Account Codes'!$D:$O,12,FALSE))</f>
        <v>COVID Aid Revenue ONLY ARPA</v>
      </c>
      <c r="S315" s="15">
        <f>IF($U315="","",'Municipal COVID19 '!E12+100)</f>
        <v>603</v>
      </c>
      <c r="T315" s="15" t="str">
        <f>IF($U315="","",VLOOKUP(CONCATENATE(Upload!$K315,Upload!S315),'Account Codes'!$A:$S,18,FALSE))</f>
        <v>ARPA Assistance to nonprofit organizations Revenue</v>
      </c>
      <c r="U315" s="15">
        <f>IF('School COVID19'!A12="","",'School COVID19'!H12)</f>
        <v>0</v>
      </c>
      <c r="V315" s="15" t="str">
        <f>IF($U315="","",VLOOKUP(CONCATENATE(Upload!$K315,S315),'Account Codes'!$A:$S,19,FALSE))</f>
        <v>ARPA offsets Financial or in-kind services or assistance provided to nonprofit organizations</v>
      </c>
      <c r="W315" s="15">
        <f>IF($U315="","",VLOOKUP(CONCATENATE(Upload!$K315,S315),'Account Codes'!$A:$T,20,FALSE))</f>
        <v>0</v>
      </c>
    </row>
    <row r="316" spans="1:24" x14ac:dyDescent="0.25">
      <c r="A316" s="15">
        <f>IF($U316="","",School!$D$1)</f>
        <v>10</v>
      </c>
      <c r="B316" s="15" t="str">
        <f>IF($U316="","",School!$G$1)</f>
        <v>Barrington school district</v>
      </c>
      <c r="C316" s="15">
        <f>IF($U316="","",School!$D$3)</f>
        <v>2</v>
      </c>
      <c r="D316" s="15" t="str">
        <f>IF($U316="","",School!$G$3)</f>
        <v>Budget to Actual 1</v>
      </c>
      <c r="E316" s="15">
        <f>IF($U316="","",School!$G$2)</f>
        <v>2023</v>
      </c>
      <c r="F316" s="15" t="str">
        <f t="shared" si="19"/>
        <v>Fiscal Year of Report</v>
      </c>
      <c r="G316" s="15">
        <f>IF($U316="","",School!$G$6)</f>
        <v>8</v>
      </c>
      <c r="H316" s="15" t="str">
        <f>IF($U316="","",VLOOKUP(Upload!G316,'Other Codes'!$G$2:$H$10,2,FALSE))</f>
        <v>Projected</v>
      </c>
      <c r="I316" s="15">
        <f>IF($U316="","",School!$M$7)</f>
        <v>6</v>
      </c>
      <c r="J316" s="15" t="str">
        <f>IF($U316="","",VLOOKUP(Upload!I316,'Other Codes'!$J$2:$K$8,2,FALSE))</f>
        <v>Total MTPA</v>
      </c>
      <c r="K316" s="15">
        <f>IF($U316="","",'School COVID19'!A13)</f>
        <v>10</v>
      </c>
      <c r="L316" s="15" t="str">
        <f>IF($U316="","",VLOOKUP(K316,'Account Codes'!$E:$F,2,FALSE))</f>
        <v>COVID Aid</v>
      </c>
      <c r="M316" s="15">
        <f>IF($U316="","",'School COVID19'!B13)</f>
        <v>10</v>
      </c>
      <c r="N316" s="15" t="str">
        <f>IF($U316="","",VLOOKUP(CONCATENATE(Upload!$K316,Upload!M316),'Account Codes'!$B:$I,8,FALSE))</f>
        <v>COVID Aid</v>
      </c>
      <c r="O316" s="15">
        <f>IF($U316="","",'School COVID19'!$H$2)</f>
        <v>60</v>
      </c>
      <c r="P316" s="15" t="str">
        <f>IF($U316="","",VLOOKUP(CONCATENATE(Upload!$K316,Upload!O316),'Account Codes'!$C:$L,10,FALSE))</f>
        <v>COVID Aid Revenue ONLY ARPA</v>
      </c>
      <c r="Q316" s="15">
        <f>IF($U316="","",'School COVID19'!$H$2)</f>
        <v>60</v>
      </c>
      <c r="R316" s="15" t="str">
        <f>IF($U316="","",VLOOKUP(CONCATENATE(Upload!$K316,Upload!Q316),'Account Codes'!$D:$O,12,FALSE))</f>
        <v>COVID Aid Revenue ONLY ARPA</v>
      </c>
      <c r="S316" s="15">
        <f>IF($U316="","",'Municipal COVID19 '!E13+100)</f>
        <v>604</v>
      </c>
      <c r="T316" s="15" t="str">
        <f>IF($U316="","",VLOOKUP(CONCATENATE(Upload!$K316,Upload!S316),'Account Codes'!$A:$S,18,FALSE))</f>
        <v>ARPA Assistance to households or individuals Revenue</v>
      </c>
      <c r="U316" s="15">
        <f>IF('School COVID19'!A13="","",'School COVID19'!H13)</f>
        <v>0</v>
      </c>
      <c r="V316" s="15" t="str">
        <f>IF($U316="","",VLOOKUP(CONCATENATE(Upload!$K316,S316),'Account Codes'!$A:$S,19,FALSE))</f>
        <v>ARPA  offsets Financial or in-kind services or assistance provided to individuals or households</v>
      </c>
      <c r="W316" s="15">
        <f>IF($U316="","",VLOOKUP(CONCATENATE(Upload!$K316,S316),'Account Codes'!$A:$T,20,FALSE))</f>
        <v>0</v>
      </c>
    </row>
    <row r="317" spans="1:24" x14ac:dyDescent="0.25">
      <c r="A317" s="15">
        <f>IF($U317="","",School!$D$1)</f>
        <v>10</v>
      </c>
      <c r="B317" s="15" t="str">
        <f>IF($U317="","",School!$G$1)</f>
        <v>Barrington school district</v>
      </c>
      <c r="C317" s="15">
        <f>IF($U317="","",School!$D$3)</f>
        <v>2</v>
      </c>
      <c r="D317" s="15" t="str">
        <f>IF($U317="","",School!$G$3)</f>
        <v>Budget to Actual 1</v>
      </c>
      <c r="E317" s="15">
        <f>IF($U317="","",School!$G$2)</f>
        <v>2023</v>
      </c>
      <c r="F317" s="15" t="str">
        <f t="shared" si="19"/>
        <v>Fiscal Year of Report</v>
      </c>
      <c r="G317" s="15">
        <f>IF($U317="","",School!$G$6)</f>
        <v>8</v>
      </c>
      <c r="H317" s="15" t="str">
        <f>IF($U317="","",VLOOKUP(Upload!G317,'Other Codes'!$G$2:$H$10,2,FALSE))</f>
        <v>Projected</v>
      </c>
      <c r="I317" s="15">
        <f>IF($U317="","",School!$M$7)</f>
        <v>6</v>
      </c>
      <c r="J317" s="15" t="str">
        <f>IF($U317="","",VLOOKUP(Upload!I317,'Other Codes'!$J$2:$K$8,2,FALSE))</f>
        <v>Total MTPA</v>
      </c>
      <c r="K317" s="15">
        <f>IF($U317="","",'School COVID19'!A14)</f>
        <v>10</v>
      </c>
      <c r="L317" s="15" t="str">
        <f>IF($U317="","",VLOOKUP(K317,'Account Codes'!$E:$F,2,FALSE))</f>
        <v>COVID Aid</v>
      </c>
      <c r="M317" s="15">
        <f>IF($U317="","",'School COVID19'!B14)</f>
        <v>10</v>
      </c>
      <c r="N317" s="15" t="str">
        <f>IF($U317="","",VLOOKUP(CONCATENATE(Upload!$K317,Upload!M317),'Account Codes'!$B:$I,8,FALSE))</f>
        <v>COVID Aid</v>
      </c>
      <c r="O317" s="15">
        <f>IF($U317="","",'School COVID19'!$H$2)</f>
        <v>60</v>
      </c>
      <c r="P317" s="15" t="str">
        <f>IF($U317="","",VLOOKUP(CONCATENATE(Upload!$K317,Upload!O317),'Account Codes'!$C:$L,10,FALSE))</f>
        <v>COVID Aid Revenue ONLY ARPA</v>
      </c>
      <c r="Q317" s="15">
        <f>IF($U317="","",'School COVID19'!$H$2)</f>
        <v>60</v>
      </c>
      <c r="R317" s="15" t="str">
        <f>IF($U317="","",VLOOKUP(CONCATENATE(Upload!$K317,Upload!Q317),'Account Codes'!$D:$O,12,FALSE))</f>
        <v>COVID Aid Revenue ONLY ARPA</v>
      </c>
      <c r="S317" s="15">
        <f>IF($U317="","",'Municipal COVID19 '!E14+100)</f>
        <v>605</v>
      </c>
      <c r="T317" s="15" t="str">
        <f>IF($U317="","",VLOOKUP(CONCATENATE(Upload!$K317,Upload!S317),'Account Codes'!$A:$S,18,FALSE))</f>
        <v>ARPA Assistance to students or education programs Revenue</v>
      </c>
      <c r="U317" s="15">
        <f>IF('School COVID19'!A14="","",'School COVID19'!H14)</f>
        <v>0</v>
      </c>
      <c r="V317" s="15" t="str">
        <f>IF($U317="","",VLOOKUP(CONCATENATE(Upload!$K317,S317),'Account Codes'!$A:$S,19,FALSE))</f>
        <v>ARPA  offsets Financial or in-kind services or assistance provided to students or school districts, such as tutoring, computer hardware, or software purchases, and direct transfers to school districts.</v>
      </c>
      <c r="W317" s="15">
        <f>IF($U317="","",VLOOKUP(CONCATENATE(Upload!$K317,S317),'Account Codes'!$A:$T,20,FALSE))</f>
        <v>0</v>
      </c>
    </row>
    <row r="318" spans="1:24" x14ac:dyDescent="0.25">
      <c r="A318" s="15">
        <f>IF($U318="","",School!$D$1)</f>
        <v>10</v>
      </c>
      <c r="B318" s="15" t="str">
        <f>IF($U318="","",School!$G$1)</f>
        <v>Barrington school district</v>
      </c>
      <c r="C318" s="15">
        <f>IF($U318="","",School!$D$3)</f>
        <v>2</v>
      </c>
      <c r="D318" s="15" t="str">
        <f>IF($U318="","",School!$G$3)</f>
        <v>Budget to Actual 1</v>
      </c>
      <c r="E318" s="15">
        <f>IF($U318="","",School!$G$2)</f>
        <v>2023</v>
      </c>
      <c r="F318" s="15" t="str">
        <f t="shared" si="19"/>
        <v>Fiscal Year of Report</v>
      </c>
      <c r="G318" s="15">
        <f>IF($U318="","",School!$G$6)</f>
        <v>8</v>
      </c>
      <c r="H318" s="15" t="str">
        <f>IF($U318="","",VLOOKUP(Upload!G318,'Other Codes'!$G$2:$H$10,2,FALSE))</f>
        <v>Projected</v>
      </c>
      <c r="I318" s="15">
        <f>IF($U318="","",School!$M$7)</f>
        <v>6</v>
      </c>
      <c r="J318" s="15" t="str">
        <f>IF($U318="","",VLOOKUP(Upload!I318,'Other Codes'!$J$2:$K$8,2,FALSE))</f>
        <v>Total MTPA</v>
      </c>
      <c r="K318" s="15">
        <f>IF($U318="","",'School COVID19'!A15)</f>
        <v>10</v>
      </c>
      <c r="L318" s="15" t="str">
        <f>IF($U318="","",VLOOKUP(K318,'Account Codes'!$E:$F,2,FALSE))</f>
        <v>COVID Aid</v>
      </c>
      <c r="M318" s="15">
        <f>IF($U318="","",'School COVID19'!B15)</f>
        <v>10</v>
      </c>
      <c r="N318" s="15" t="str">
        <f>IF($U318="","",VLOOKUP(CONCATENATE(Upload!$K318,Upload!M318),'Account Codes'!$B:$I,8,FALSE))</f>
        <v>COVID Aid</v>
      </c>
      <c r="O318" s="15">
        <f>IF($U318="","",'School COVID19'!$H$2)</f>
        <v>60</v>
      </c>
      <c r="P318" s="15" t="str">
        <f>IF($U318="","",VLOOKUP(CONCATENATE(Upload!$K318,Upload!O318),'Account Codes'!$C:$L,10,FALSE))</f>
        <v>COVID Aid Revenue ONLY ARPA</v>
      </c>
      <c r="Q318" s="15">
        <f>IF($U318="","",'School COVID19'!$H$2)</f>
        <v>60</v>
      </c>
      <c r="R318" s="15" t="str">
        <f>IF($U318="","",VLOOKUP(CONCATENATE(Upload!$K318,Upload!Q318),'Account Codes'!$D:$O,12,FALSE))</f>
        <v>COVID Aid Revenue ONLY ARPA</v>
      </c>
      <c r="S318" s="15">
        <f>IF($U318="","",'Municipal COVID19 '!E15+100)</f>
        <v>606</v>
      </c>
      <c r="T318" s="15" t="str">
        <f>IF($U318="","",VLOOKUP(CONCATENATE(Upload!$K318,Upload!S318),'Account Codes'!$A:$S,18,FALSE))</f>
        <v>ARPA Tax relief Revenue</v>
      </c>
      <c r="U318" s="15">
        <f>IF('School COVID19'!A15="","",'School COVID19'!H15)</f>
        <v>0</v>
      </c>
      <c r="V318" s="15" t="str">
        <f>IF($U318="","",VLOOKUP(CONCATENATE(Upload!$K318,S318),'Account Codes'!$A:$S,19,FALSE))</f>
        <v>ARPA  offsets Use of Local Fiscal Recovery Funds to substitute for property tax or other municipal fees that otherwise would have been paid by residents.  </v>
      </c>
      <c r="W318" s="15">
        <f>IF($U318="","",VLOOKUP(CONCATENATE(Upload!$K318,S318),'Account Codes'!$A:$T,20,FALSE))</f>
        <v>0</v>
      </c>
    </row>
    <row r="319" spans="1:24" x14ac:dyDescent="0.25">
      <c r="A319" s="15">
        <f>IF($U319="","",School!$D$1)</f>
        <v>10</v>
      </c>
      <c r="B319" s="15" t="str">
        <f>IF($U319="","",School!$G$1)</f>
        <v>Barrington school district</v>
      </c>
      <c r="C319" s="15">
        <f>IF($U319="","",School!$D$3)</f>
        <v>2</v>
      </c>
      <c r="D319" s="15" t="str">
        <f>IF($U319="","",School!$G$3)</f>
        <v>Budget to Actual 1</v>
      </c>
      <c r="E319" s="15">
        <f>IF($U319="","",School!$G$2)</f>
        <v>2023</v>
      </c>
      <c r="F319" s="15" t="str">
        <f t="shared" si="19"/>
        <v>Fiscal Year of Report</v>
      </c>
      <c r="G319" s="15">
        <f>IF($U319="","",School!$G$6)</f>
        <v>8</v>
      </c>
      <c r="H319" s="15" t="str">
        <f>IF($U319="","",VLOOKUP(Upload!G319,'Other Codes'!$G$2:$H$10,2,FALSE))</f>
        <v>Projected</v>
      </c>
      <c r="I319" s="15">
        <f>IF($U319="","",School!$M$7)</f>
        <v>6</v>
      </c>
      <c r="J319" s="15" t="str">
        <f>IF($U319="","",VLOOKUP(Upload!I319,'Other Codes'!$J$2:$K$8,2,FALSE))</f>
        <v>Total MTPA</v>
      </c>
      <c r="K319" s="15">
        <f>IF($U319="","",'School COVID19'!A16)</f>
        <v>10</v>
      </c>
      <c r="L319" s="15" t="str">
        <f>IF($U319="","",VLOOKUP(K319,'Account Codes'!$E:$F,2,FALSE))</f>
        <v>COVID Aid</v>
      </c>
      <c r="M319" s="15">
        <f>IF($U319="","",'School COVID19'!B16)</f>
        <v>10</v>
      </c>
      <c r="N319" s="15" t="str">
        <f>IF($U319="","",VLOOKUP(CONCATENATE(Upload!$K319,Upload!M319),'Account Codes'!$B:$I,8,FALSE))</f>
        <v>COVID Aid</v>
      </c>
      <c r="O319" s="15">
        <f>IF($U319="","",'School COVID19'!$H$2)</f>
        <v>60</v>
      </c>
      <c r="P319" s="15" t="str">
        <f>IF($U319="","",VLOOKUP(CONCATENATE(Upload!$K319,Upload!O319),'Account Codes'!$C:$L,10,FALSE))</f>
        <v>COVID Aid Revenue ONLY ARPA</v>
      </c>
      <c r="Q319" s="15">
        <f>IF($U319="","",'School COVID19'!$H$2)</f>
        <v>60</v>
      </c>
      <c r="R319" s="15" t="str">
        <f>IF($U319="","",VLOOKUP(CONCATENATE(Upload!$K319,Upload!Q319),'Account Codes'!$D:$O,12,FALSE))</f>
        <v>COVID Aid Revenue ONLY ARPA</v>
      </c>
      <c r="S319" s="15">
        <f>IF($U319="","",'Municipal COVID19 '!E16+100)</f>
        <v>607</v>
      </c>
      <c r="T319" s="15" t="str">
        <f>IF($U319="","",VLOOKUP(CONCATENATE(Upload!$K319,Upload!S319),'Account Codes'!$A:$S,18,FALSE))</f>
        <v>ARPA Premium pay for pandemic workers Revenue</v>
      </c>
      <c r="U319" s="15">
        <f>IF('School COVID19'!A16="","",'School COVID19'!H16)</f>
        <v>0</v>
      </c>
      <c r="V319" s="15" t="str">
        <f>IF($U319="","",VLOOKUP(CONCATENATE(Upload!$K319,S319),'Account Codes'!$A:$S,19,FALSE))</f>
        <v>ARPA offsets  Payments made to municipal or nonmunicipal employees to support retention of employees during the pandemic</v>
      </c>
      <c r="W319" s="15">
        <f>IF($U319="","",VLOOKUP(CONCATENATE(Upload!$K319,S319),'Account Codes'!$A:$T,20,FALSE))</f>
        <v>0</v>
      </c>
    </row>
    <row r="320" spans="1:24" x14ac:dyDescent="0.25">
      <c r="A320" s="15">
        <f>IF($U320="","",School!$D$1)</f>
        <v>10</v>
      </c>
      <c r="B320" s="15" t="str">
        <f>IF($U320="","",School!$G$1)</f>
        <v>Barrington school district</v>
      </c>
      <c r="C320" s="15">
        <f>IF($U320="","",School!$D$3)</f>
        <v>2</v>
      </c>
      <c r="D320" s="15" t="str">
        <f>IF($U320="","",School!$G$3)</f>
        <v>Budget to Actual 1</v>
      </c>
      <c r="E320" s="15">
        <f>IF($U320="","",School!$G$2)</f>
        <v>2023</v>
      </c>
      <c r="F320" s="15" t="str">
        <f t="shared" si="19"/>
        <v>Fiscal Year of Report</v>
      </c>
      <c r="G320" s="15">
        <f>IF($U320="","",School!$G$6)</f>
        <v>8</v>
      </c>
      <c r="H320" s="15" t="str">
        <f>IF($U320="","",VLOOKUP(Upload!G320,'Other Codes'!$G$2:$H$10,2,FALSE))</f>
        <v>Projected</v>
      </c>
      <c r="I320" s="15">
        <f>IF($U320="","",School!$M$7)</f>
        <v>6</v>
      </c>
      <c r="J320" s="15" t="str">
        <f>IF($U320="","",VLOOKUP(Upload!I320,'Other Codes'!$J$2:$K$8,2,FALSE))</f>
        <v>Total MTPA</v>
      </c>
      <c r="K320" s="15">
        <f>IF($U320="","",'School COVID19'!A17)</f>
        <v>10</v>
      </c>
      <c r="L320" s="15" t="str">
        <f>IF($U320="","",VLOOKUP(K320,'Account Codes'!$E:$F,2,FALSE))</f>
        <v>COVID Aid</v>
      </c>
      <c r="M320" s="15">
        <f>IF($U320="","",'School COVID19'!B17)</f>
        <v>10</v>
      </c>
      <c r="N320" s="15" t="str">
        <f>IF($U320="","",VLOOKUP(CONCATENATE(Upload!$K320,Upload!M320),'Account Codes'!$B:$I,8,FALSE))</f>
        <v>COVID Aid</v>
      </c>
      <c r="O320" s="15">
        <f>IF($U320="","",'School COVID19'!$H$2)</f>
        <v>60</v>
      </c>
      <c r="P320" s="15" t="str">
        <f>IF($U320="","",VLOOKUP(CONCATENATE(Upload!$K320,Upload!O320),'Account Codes'!$C:$L,10,FALSE))</f>
        <v>COVID Aid Revenue ONLY ARPA</v>
      </c>
      <c r="Q320" s="15">
        <f>IF($U320="","",'School COVID19'!$H$2)</f>
        <v>60</v>
      </c>
      <c r="R320" s="15" t="str">
        <f>IF($U320="","",VLOOKUP(CONCATENATE(Upload!$K320,Upload!Q320),'Account Codes'!$D:$O,12,FALSE))</f>
        <v>COVID Aid Revenue ONLY ARPA</v>
      </c>
      <c r="S320" s="15">
        <f>IF($U320="","",'Municipal COVID19 '!E17+100)</f>
        <v>608</v>
      </c>
      <c r="T320" s="15" t="str">
        <f>IF($U320="","",VLOOKUP(CONCATENATE(Upload!$K320,Upload!S320),'Account Codes'!$A:$S,18,FALSE))</f>
        <v>ARPA Water or sewer infrastructure Revenue</v>
      </c>
      <c r="U320" s="15">
        <f>IF('School COVID19'!A17="","",'School COVID19'!H17)</f>
        <v>0</v>
      </c>
      <c r="V320" s="15" t="str">
        <f>IF($U320="","",VLOOKUP(CONCATENATE(Upload!$K320,S320),'Account Codes'!$A:$S,19,FALSE))</f>
        <v>ARPA  offsets Water or sewer infrastructure Expense (water and sewer infrastructure is excluded from portal reporting due to Implementation Guidance)</v>
      </c>
      <c r="W320" s="15">
        <f>IF($U320="","",VLOOKUP(CONCATENATE(Upload!$K320,S320),'Account Codes'!$A:$T,20,FALSE))</f>
        <v>0</v>
      </c>
    </row>
    <row r="321" spans="1:24" x14ac:dyDescent="0.25">
      <c r="A321" s="15">
        <f>IF($U321="","",School!$D$1)</f>
        <v>10</v>
      </c>
      <c r="B321" s="15" t="str">
        <f>IF($U321="","",School!$G$1)</f>
        <v>Barrington school district</v>
      </c>
      <c r="C321" s="15">
        <f>IF($U321="","",School!$D$3)</f>
        <v>2</v>
      </c>
      <c r="D321" s="15" t="str">
        <f>IF($U321="","",School!$G$3)</f>
        <v>Budget to Actual 1</v>
      </c>
      <c r="E321" s="15">
        <f>IF($U321="","",School!$G$2)</f>
        <v>2023</v>
      </c>
      <c r="F321" s="15" t="str">
        <f t="shared" si="19"/>
        <v>Fiscal Year of Report</v>
      </c>
      <c r="G321" s="15">
        <f>IF($U321="","",School!$G$6)</f>
        <v>8</v>
      </c>
      <c r="H321" s="15" t="str">
        <f>IF($U321="","",VLOOKUP(Upload!G321,'Other Codes'!$G$2:$H$10,2,FALSE))</f>
        <v>Projected</v>
      </c>
      <c r="I321" s="15">
        <f>IF($U321="","",School!$M$7)</f>
        <v>6</v>
      </c>
      <c r="J321" s="15" t="str">
        <f>IF($U321="","",VLOOKUP(Upload!I321,'Other Codes'!$J$2:$K$8,2,FALSE))</f>
        <v>Total MTPA</v>
      </c>
      <c r="K321" s="15">
        <f>IF($U321="","",'School COVID19'!A18)</f>
        <v>10</v>
      </c>
      <c r="L321" s="15" t="str">
        <f>IF($U321="","",VLOOKUP(K321,'Account Codes'!$E:$F,2,FALSE))</f>
        <v>COVID Aid</v>
      </c>
      <c r="M321" s="15">
        <f>IF($U321="","",'School COVID19'!B18)</f>
        <v>10</v>
      </c>
      <c r="N321" s="15" t="str">
        <f>IF($U321="","",VLOOKUP(CONCATENATE(Upload!$K321,Upload!M321),'Account Codes'!$B:$I,8,FALSE))</f>
        <v>COVID Aid</v>
      </c>
      <c r="O321" s="15">
        <f>IF($U321="","",'School COVID19'!$H$2)</f>
        <v>60</v>
      </c>
      <c r="P321" s="15" t="str">
        <f>IF($U321="","",VLOOKUP(CONCATENATE(Upload!$K321,Upload!O321),'Account Codes'!$C:$L,10,FALSE))</f>
        <v>COVID Aid Revenue ONLY ARPA</v>
      </c>
      <c r="Q321" s="15">
        <f>IF($U321="","",'School COVID19'!$H$2)</f>
        <v>60</v>
      </c>
      <c r="R321" s="15" t="str">
        <f>IF($U321="","",VLOOKUP(CONCATENATE(Upload!$K321,Upload!Q321),'Account Codes'!$D:$O,12,FALSE))</f>
        <v>COVID Aid Revenue ONLY ARPA</v>
      </c>
      <c r="S321" s="15">
        <f>IF($U321="","",'Municipal COVID19 '!E18+100)</f>
        <v>609</v>
      </c>
      <c r="T321" s="15" t="str">
        <f>IF($U321="","",VLOOKUP(CONCATENATE(Upload!$K321,Upload!S321),'Account Codes'!$A:$S,18,FALSE))</f>
        <v>ARPA Broadband or cyber security infrastructure Revenue</v>
      </c>
      <c r="U321" s="15">
        <f>IF('School COVID19'!A18="","",'School COVID19'!H18)</f>
        <v>0</v>
      </c>
      <c r="V321" s="15" t="str">
        <f>IF($U321="","",VLOOKUP(CONCATENATE(Upload!$K321,S321),'Account Codes'!$A:$S,19,FALSE))</f>
        <v>ARPA  offsets spent on broad band or improvements to cyber security</v>
      </c>
      <c r="W321" s="15">
        <f>IF($U321="","",VLOOKUP(CONCATENATE(Upload!$K321,S321),'Account Codes'!$A:$T,20,FALSE))</f>
        <v>0</v>
      </c>
    </row>
    <row r="322" spans="1:24" x14ac:dyDescent="0.25">
      <c r="A322" s="15">
        <f>IF($U322="","",School!$D$1)</f>
        <v>10</v>
      </c>
      <c r="B322" s="15" t="str">
        <f>IF($U322="","",School!$G$1)</f>
        <v>Barrington school district</v>
      </c>
      <c r="C322" s="15">
        <f>IF($U322="","",School!$D$3)</f>
        <v>2</v>
      </c>
      <c r="D322" s="15" t="str">
        <f>IF($U322="","",School!$G$3)</f>
        <v>Budget to Actual 1</v>
      </c>
      <c r="E322" s="15">
        <f>IF($U322="","",School!$G$2)</f>
        <v>2023</v>
      </c>
      <c r="F322" s="15" t="str">
        <f t="shared" si="19"/>
        <v>Fiscal Year of Report</v>
      </c>
      <c r="G322" s="15">
        <f>IF($U322="","",School!$G$6)</f>
        <v>8</v>
      </c>
      <c r="H322" s="15" t="str">
        <f>IF($U322="","",VLOOKUP(Upload!G322,'Other Codes'!$G$2:$H$10,2,FALSE))</f>
        <v>Projected</v>
      </c>
      <c r="I322" s="15">
        <f>IF($U322="","",School!$M$7)</f>
        <v>6</v>
      </c>
      <c r="J322" s="15" t="str">
        <f>IF($U322="","",VLOOKUP(Upload!I322,'Other Codes'!$J$2:$K$8,2,FALSE))</f>
        <v>Total MTPA</v>
      </c>
      <c r="K322" s="15">
        <f>IF($U322="","",'School COVID19'!A19)</f>
        <v>10</v>
      </c>
      <c r="L322" s="15" t="str">
        <f>IF($U322="","",VLOOKUP(K322,'Account Codes'!$E:$F,2,FALSE))</f>
        <v>COVID Aid</v>
      </c>
      <c r="M322" s="15">
        <f>IF($U322="","",'School COVID19'!B19)</f>
        <v>10</v>
      </c>
      <c r="N322" s="15" t="str">
        <f>IF($U322="","",VLOOKUP(CONCATENATE(Upload!$K322,Upload!M322),'Account Codes'!$B:$I,8,FALSE))</f>
        <v>COVID Aid</v>
      </c>
      <c r="O322" s="15">
        <f>IF($U322="","",'School COVID19'!$H$2)</f>
        <v>60</v>
      </c>
      <c r="P322" s="15" t="str">
        <f>IF($U322="","",VLOOKUP(CONCATENATE(Upload!$K322,Upload!O322),'Account Codes'!$C:$L,10,FALSE))</f>
        <v>COVID Aid Revenue ONLY ARPA</v>
      </c>
      <c r="Q322" s="15">
        <f>IF($U322="","",'School COVID19'!$H$2)</f>
        <v>60</v>
      </c>
      <c r="R322" s="15" t="str">
        <f>IF($U322="","",VLOOKUP(CONCATENATE(Upload!$K322,Upload!Q322),'Account Codes'!$D:$O,12,FALSE))</f>
        <v>COVID Aid Revenue ONLY ARPA</v>
      </c>
      <c r="S322" s="15">
        <f>IF($U322="","",'Municipal COVID19 '!E19+100)</f>
        <v>610</v>
      </c>
      <c r="T322" s="15" t="str">
        <f>IF($U322="","",VLOOKUP(CONCATENATE(Upload!$K322,Upload!S322),'Account Codes'!$A:$S,18,FALSE))</f>
        <v>ARPA Housing Revenue</v>
      </c>
      <c r="U322" s="15">
        <f>IF('School COVID19'!A19="","",'School COVID19'!H19)</f>
        <v>0</v>
      </c>
      <c r="V322" s="15" t="str">
        <f>IF($U322="","",VLOOKUP(CONCATENATE(Upload!$K322,S322),'Account Codes'!$A:$S,19,FALSE))</f>
        <v>ARPA  offsets Expenditures intended contribute to the construction of affordable housing units.</v>
      </c>
      <c r="W322" s="15">
        <f>IF($U322="","",VLOOKUP(CONCATENATE(Upload!$K322,S322),'Account Codes'!$A:$T,20,FALSE))</f>
        <v>0</v>
      </c>
    </row>
    <row r="323" spans="1:24" x14ac:dyDescent="0.25">
      <c r="A323" s="15">
        <f>IF($U323="","",School!$D$1)</f>
        <v>10</v>
      </c>
      <c r="B323" s="15" t="str">
        <f>IF($U323="","",School!$G$1)</f>
        <v>Barrington school district</v>
      </c>
      <c r="C323" s="15">
        <f>IF($U323="","",School!$D$3)</f>
        <v>2</v>
      </c>
      <c r="D323" s="15" t="str">
        <f>IF($U323="","",School!$G$3)</f>
        <v>Budget to Actual 1</v>
      </c>
      <c r="E323" s="15">
        <f>IF($U323="","",School!$G$2)</f>
        <v>2023</v>
      </c>
      <c r="F323" s="15" t="str">
        <f t="shared" si="19"/>
        <v>Fiscal Year of Report</v>
      </c>
      <c r="G323" s="15">
        <f>IF($U323="","",School!$G$6)</f>
        <v>8</v>
      </c>
      <c r="H323" s="15" t="str">
        <f>IF($U323="","",VLOOKUP(Upload!G323,'Other Codes'!$G$2:$H$10,2,FALSE))</f>
        <v>Projected</v>
      </c>
      <c r="I323" s="15">
        <f>IF($U323="","",School!$M$7)</f>
        <v>6</v>
      </c>
      <c r="J323" s="15" t="str">
        <f>IF($U323="","",VLOOKUP(Upload!I323,'Other Codes'!$J$2:$K$8,2,FALSE))</f>
        <v>Total MTPA</v>
      </c>
      <c r="K323" s="15">
        <f>IF($U323="","",'School COVID19'!A20)</f>
        <v>10</v>
      </c>
      <c r="L323" s="15" t="str">
        <f>IF($U323="","",VLOOKUP(K323,'Account Codes'!$E:$F,2,FALSE))</f>
        <v>COVID Aid</v>
      </c>
      <c r="M323" s="15">
        <f>IF($U323="","",'School COVID19'!B20)</f>
        <v>10</v>
      </c>
      <c r="N323" s="15" t="str">
        <f>IF($U323="","",VLOOKUP(CONCATENATE(Upload!$K323,Upload!M323),'Account Codes'!$B:$I,8,FALSE))</f>
        <v>COVID Aid</v>
      </c>
      <c r="O323" s="15">
        <f>IF($U323="","",'School COVID19'!$H$2)</f>
        <v>60</v>
      </c>
      <c r="P323" s="15" t="str">
        <f>IF($U323="","",VLOOKUP(CONCATENATE(Upload!$K323,Upload!O323),'Account Codes'!$C:$L,10,FALSE))</f>
        <v>COVID Aid Revenue ONLY ARPA</v>
      </c>
      <c r="Q323" s="15">
        <f>IF($U323="","",'School COVID19'!$H$2)</f>
        <v>60</v>
      </c>
      <c r="R323" s="15" t="str">
        <f>IF($U323="","",VLOOKUP(CONCATENATE(Upload!$K323,Upload!Q323),'Account Codes'!$D:$O,12,FALSE))</f>
        <v>COVID Aid Revenue ONLY ARPA</v>
      </c>
      <c r="S323" s="15">
        <f>IF($U323="","",'Municipal COVID19 '!E20+100)</f>
        <v>611</v>
      </c>
      <c r="T323" s="15" t="str">
        <f>IF($U323="","",VLOOKUP(CONCATENATE(Upload!$K323,Upload!S323),'Account Codes'!$A:$S,18,FALSE))</f>
        <v>ARPA Assistance to Fire Districts Revenue</v>
      </c>
      <c r="U323" s="15">
        <f>IF('School COVID19'!A20="","",'School COVID19'!H20)</f>
        <v>0</v>
      </c>
      <c r="V323" s="15" t="str">
        <f>IF($U323="","",VLOOKUP(CONCATENATE(Upload!$K323,S323),'Account Codes'!$A:$S,19,FALSE))</f>
        <v>ARPA offsetting Funds Municapal ARPA funding to a local fire district or districts</v>
      </c>
      <c r="W323" s="15">
        <f>IF($U323="","",VLOOKUP(CONCATENATE(Upload!$K323,S323),'Account Codes'!$A:$T,20,FALSE))</f>
        <v>0</v>
      </c>
    </row>
    <row r="324" spans="1:24" x14ac:dyDescent="0.25">
      <c r="A324" s="15">
        <f>IF($U324="","",School!$D$1)</f>
        <v>10</v>
      </c>
      <c r="B324" s="15" t="str">
        <f>IF($U324="","",School!$G$1)</f>
        <v>Barrington school district</v>
      </c>
      <c r="C324" s="15">
        <f>IF($U324="","",School!$D$3)</f>
        <v>2</v>
      </c>
      <c r="D324" s="15" t="str">
        <f>IF($U324="","",School!$G$3)</f>
        <v>Budget to Actual 1</v>
      </c>
      <c r="E324" s="15">
        <f>IF($U324="","",School!$G$2)</f>
        <v>2023</v>
      </c>
      <c r="F324" s="15" t="str">
        <f t="shared" si="19"/>
        <v>Fiscal Year of Report</v>
      </c>
      <c r="G324" s="15">
        <f>IF($U324="","",School!$G$6)</f>
        <v>8</v>
      </c>
      <c r="H324" s="15" t="str">
        <f>IF($U324="","",VLOOKUP(Upload!G324,'Other Codes'!$G$2:$H$10,2,FALSE))</f>
        <v>Projected</v>
      </c>
      <c r="I324" s="15">
        <f>IF($U324="","",School!$M$7)</f>
        <v>6</v>
      </c>
      <c r="J324" s="15" t="str">
        <f>IF($U324="","",VLOOKUP(Upload!I324,'Other Codes'!$J$2:$K$8,2,FALSE))</f>
        <v>Total MTPA</v>
      </c>
      <c r="K324" s="15">
        <f>IF($U324="","",'School COVID19'!A21)</f>
        <v>10</v>
      </c>
      <c r="L324" s="15" t="str">
        <f>IF($U324="","",VLOOKUP(K324,'Account Codes'!$E:$F,2,FALSE))</f>
        <v>COVID Aid</v>
      </c>
      <c r="M324" s="15">
        <f>IF($U324="","",'School COVID19'!B21)</f>
        <v>10</v>
      </c>
      <c r="N324" s="15" t="str">
        <f>IF($U324="","",VLOOKUP(CONCATENATE(Upload!$K324,Upload!M324),'Account Codes'!$B:$I,8,FALSE))</f>
        <v>COVID Aid</v>
      </c>
      <c r="O324" s="15">
        <f>IF($U324="","",'School COVID19'!$H$2)</f>
        <v>60</v>
      </c>
      <c r="P324" s="15" t="str">
        <f>IF($U324="","",VLOOKUP(CONCATENATE(Upload!$K324,Upload!O324),'Account Codes'!$C:$L,10,FALSE))</f>
        <v>COVID Aid Revenue ONLY ARPA</v>
      </c>
      <c r="Q324" s="15">
        <f>IF($U324="","",'School COVID19'!$H$2)</f>
        <v>60</v>
      </c>
      <c r="R324" s="15" t="str">
        <f>IF($U324="","",VLOOKUP(CONCATENATE(Upload!$K324,Upload!Q324),'Account Codes'!$D:$O,12,FALSE))</f>
        <v>COVID Aid Revenue ONLY ARPA</v>
      </c>
      <c r="S324" s="15">
        <f>IF($U324="","",'Municipal COVID19 '!E21+100)</f>
        <v>612</v>
      </c>
      <c r="T324" s="15" t="str">
        <f>IF($U324="","",VLOOKUP(CONCATENATE(Upload!$K324,Upload!S324),'Account Codes'!$A:$S,18,FALSE))</f>
        <v>ARPA Government Services Revenue</v>
      </c>
      <c r="U324" s="15">
        <f>IF('School COVID19'!A21="","",'School COVID19'!H21)</f>
        <v>0</v>
      </c>
      <c r="V324" s="15" t="str">
        <f>IF($U324="","",VLOOKUP(CONCATENATE(Upload!$K324,S324),'Account Codes'!$A:$S,19,FALSE))</f>
        <v>ARPA offsetting Funds utilized from ARPA for governmental services (Does not include distributions to fire districts)</v>
      </c>
      <c r="W324" s="15">
        <f>IF($U324="","",VLOOKUP(CONCATENATE(Upload!$K324,S324),'Account Codes'!$A:$T,20,FALSE))</f>
        <v>0</v>
      </c>
    </row>
    <row r="325" spans="1:24" x14ac:dyDescent="0.25">
      <c r="A325" s="15">
        <f>IF($U325="","",School!$D$1)</f>
        <v>10</v>
      </c>
      <c r="B325" s="15" t="str">
        <f>IF($U325="","",School!$G$1)</f>
        <v>Barrington school district</v>
      </c>
      <c r="C325" s="15">
        <f>IF($U325="","",School!$D$3)</f>
        <v>2</v>
      </c>
      <c r="D325" s="15" t="str">
        <f>IF($U325="","",School!$G$3)</f>
        <v>Budget to Actual 1</v>
      </c>
      <c r="E325" s="15">
        <f>IF($U325="","",School!$G$2)</f>
        <v>2023</v>
      </c>
      <c r="F325" s="15" t="str">
        <f t="shared" si="19"/>
        <v>Fiscal Year of Report</v>
      </c>
      <c r="G325" s="15">
        <f>IF($U325="","",School!$G$6)</f>
        <v>8</v>
      </c>
      <c r="H325" s="15" t="str">
        <f>IF($U325="","",VLOOKUP(Upload!G325,'Other Codes'!$G$2:$H$10,2,FALSE))</f>
        <v>Projected</v>
      </c>
      <c r="I325" s="15">
        <f>IF($U325="","",School!$M$7)</f>
        <v>6</v>
      </c>
      <c r="J325" s="15" t="str">
        <f>IF($U325="","",VLOOKUP(Upload!I325,'Other Codes'!$J$2:$K$8,2,FALSE))</f>
        <v>Total MTPA</v>
      </c>
      <c r="K325" s="15">
        <f>IF($U325="","",'School COVID19'!A22)</f>
        <v>10</v>
      </c>
      <c r="L325" s="15" t="str">
        <f>IF($U325="","",VLOOKUP(K325,'Account Codes'!$E:$F,2,FALSE))</f>
        <v>COVID Aid</v>
      </c>
      <c r="M325" s="15">
        <f>IF($U325="","",'School COVID19'!B22)</f>
        <v>10</v>
      </c>
      <c r="N325" s="15" t="str">
        <f>IF($U325="","",VLOOKUP(CONCATENATE(Upload!$K325,Upload!M325),'Account Codes'!$B:$I,8,FALSE))</f>
        <v>COVID Aid</v>
      </c>
      <c r="O325" s="15">
        <f>IF($U325="","",'School COVID19'!$H$2)</f>
        <v>60</v>
      </c>
      <c r="P325" s="15" t="str">
        <f>IF($U325="","",VLOOKUP(CONCATENATE(Upload!$K325,Upload!O325),'Account Codes'!$C:$L,10,FALSE))</f>
        <v>COVID Aid Revenue ONLY ARPA</v>
      </c>
      <c r="Q325" s="15">
        <f>IF($U325="","",'School COVID19'!$H$2)</f>
        <v>60</v>
      </c>
      <c r="R325" s="15" t="str">
        <f>IF($U325="","",VLOOKUP(CONCATENATE(Upload!$K325,Upload!Q325),'Account Codes'!$D:$O,12,FALSE))</f>
        <v>COVID Aid Revenue ONLY ARPA</v>
      </c>
      <c r="S325" s="15">
        <f>IF($U325="","",'Municipal COVID19 '!E22+100)</f>
        <v>613</v>
      </c>
      <c r="T325" s="15" t="str">
        <f>IF($U325="","",VLOOKUP(CONCATENATE(Upload!$K325,Upload!S325),'Account Codes'!$A:$S,18,FALSE))</f>
        <v>ARPA Other Revenue</v>
      </c>
      <c r="U325" s="15">
        <f>IF('School COVID19'!A22="","",'School COVID19'!H22)</f>
        <v>0</v>
      </c>
      <c r="V325" s="15" t="str">
        <f>IF($U325="","",VLOOKUP(CONCATENATE(Upload!$K325,S325),'Account Codes'!$A:$S,19,FALSE))</f>
        <v>ARPA offsetting revenue not incldued in accounts 501 through 512</v>
      </c>
      <c r="W325" s="15">
        <f>IF($U325="","",VLOOKUP(CONCATENATE(Upload!$K325,S325),'Account Codes'!$A:$T,20,FALSE))</f>
        <v>0</v>
      </c>
      <c r="X325" s="2" t="s">
        <v>119</v>
      </c>
    </row>
    <row r="326" spans="1:24" x14ac:dyDescent="0.25">
      <c r="A326" s="15">
        <f>IF($U326="","",School!$D$1)</f>
        <v>10</v>
      </c>
      <c r="B326" s="15" t="str">
        <f>IF($U326="","",School!$G$1)</f>
        <v>Barrington school district</v>
      </c>
      <c r="C326" s="15">
        <f>IF($U326="","",School!$D$3)</f>
        <v>2</v>
      </c>
      <c r="D326" s="15" t="str">
        <f>IF($U326="","",School!$G$3)</f>
        <v>Budget to Actual 1</v>
      </c>
      <c r="E326" s="15">
        <f>IF($U326="","",School!$G$2)</f>
        <v>2023</v>
      </c>
      <c r="F326" s="15" t="str">
        <f t="shared" si="19"/>
        <v>Fiscal Year of Report</v>
      </c>
      <c r="G326" s="15">
        <f>IF($U326="","",School!$G$6)</f>
        <v>8</v>
      </c>
      <c r="H326" s="15" t="str">
        <f>IF($U326="","",VLOOKUP(Upload!G326,'Other Codes'!$G$2:$H$10,2,FALSE))</f>
        <v>Projected</v>
      </c>
      <c r="I326" s="15">
        <f>IF($U326="","",School!$M$7)</f>
        <v>6</v>
      </c>
      <c r="J326" s="15" t="str">
        <f>IF($U326="","",VLOOKUP(Upload!I326,'Other Codes'!$J$2:$K$8,2,FALSE))</f>
        <v>Total MTPA</v>
      </c>
      <c r="K326" s="15">
        <f>IF($U326="","",'School COVID19'!A4)</f>
        <v>10</v>
      </c>
      <c r="L326" s="15" t="str">
        <f>IF($U326="","",VLOOKUP(K326,'Account Codes'!$E:$F,2,FALSE))</f>
        <v>COVID Aid</v>
      </c>
      <c r="M326" s="15">
        <f>IF($U326="","",'School COVID19'!B4)</f>
        <v>10</v>
      </c>
      <c r="N326" s="15" t="str">
        <f>IF($U326="","",VLOOKUP(CONCATENATE(Upload!$K326,Upload!M326),'Account Codes'!$B:$I,8,FALSE))</f>
        <v>COVID Aid</v>
      </c>
      <c r="O326" s="15">
        <f>IF($U326="","",'School COVID19'!$I$2)</f>
        <v>40</v>
      </c>
      <c r="P326" s="15" t="str">
        <f>IF($U326="","",VLOOKUP(CONCATENATE(Upload!$K326,Upload!O326),'Account Codes'!$C:$L,10,FALSE))</f>
        <v>COVID Aid Column</v>
      </c>
      <c r="Q326" s="15">
        <f>IF($U326="","",'School COVID19'!$I$2)</f>
        <v>40</v>
      </c>
      <c r="R326" s="15" t="str">
        <f>IF($U326="","",VLOOKUP(CONCATENATE(Upload!$K326,Upload!Q326),'Account Codes'!$D:$O,12,FALSE))</f>
        <v>COVID Aid Column</v>
      </c>
      <c r="S326" s="13">
        <v>400</v>
      </c>
      <c r="T326" s="15" t="str">
        <f>IF($U326="","",VLOOKUP(CONCATENATE(Upload!$K326,Upload!S326),'Account Codes'!$A:$S,18,FALSE))</f>
        <v>FEMA Column</v>
      </c>
      <c r="U326" s="15" t="str">
        <f>IF('School COVID19'!A4="","",'School COVID19'!I4)</f>
        <v>N/A</v>
      </c>
      <c r="V326" s="15" t="str">
        <f>IF($U326="","",VLOOKUP(CONCATENATE(Upload!$K326,S326),'Account Codes'!$A:$S,19,FALSE))</f>
        <v>Column from portal report where activity is reflected</v>
      </c>
      <c r="W326" s="15">
        <f>IF($U326="","",VLOOKUP(CONCATENATE(Upload!$K326,S326),'Account Codes'!$A:$T,20,FALSE))</f>
        <v>0</v>
      </c>
    </row>
    <row r="327" spans="1:24" x14ac:dyDescent="0.25">
      <c r="A327" s="15">
        <f>IF($U327="","",School!$D$1)</f>
        <v>10</v>
      </c>
      <c r="B327" s="15" t="str">
        <f>IF($U327="","",School!$G$1)</f>
        <v>Barrington school district</v>
      </c>
      <c r="C327" s="15">
        <f>IF($U327="","",School!$D$3)</f>
        <v>2</v>
      </c>
      <c r="D327" s="15" t="str">
        <f>IF($U327="","",School!$G$3)</f>
        <v>Budget to Actual 1</v>
      </c>
      <c r="E327" s="15">
        <f>IF($U327="","",School!$G$2)</f>
        <v>2023</v>
      </c>
      <c r="F327" s="15" t="str">
        <f t="shared" si="19"/>
        <v>Fiscal Year of Report</v>
      </c>
      <c r="G327" s="15">
        <f>IF($U327="","",School!$G$6)</f>
        <v>8</v>
      </c>
      <c r="H327" s="15" t="str">
        <f>IF($U327="","",VLOOKUP(Upload!G327,'Other Codes'!$G$2:$H$10,2,FALSE))</f>
        <v>Projected</v>
      </c>
      <c r="I327" s="15">
        <f>IF($U327="","",School!$M$7)</f>
        <v>6</v>
      </c>
      <c r="J327" s="15" t="str">
        <f>IF($U327="","",VLOOKUP(Upload!I327,'Other Codes'!$J$2:$K$8,2,FALSE))</f>
        <v>Total MTPA</v>
      </c>
      <c r="K327" s="15">
        <f>IF($U327="","",'School COVID19'!A5)</f>
        <v>10</v>
      </c>
      <c r="L327" s="15" t="str">
        <f>IF($U327="","",VLOOKUP(K327,'Account Codes'!$E:$F,2,FALSE))</f>
        <v>COVID Aid</v>
      </c>
      <c r="M327" s="15">
        <f>IF($U327="","",'School COVID19'!B5)</f>
        <v>10</v>
      </c>
      <c r="N327" s="15" t="str">
        <f>IF($U327="","",VLOOKUP(CONCATENATE(Upload!$K327,Upload!M327),'Account Codes'!$B:$I,8,FALSE))</f>
        <v>COVID Aid</v>
      </c>
      <c r="O327" s="15">
        <f>IF($U327="","",'School COVID19'!$I$2)</f>
        <v>40</v>
      </c>
      <c r="P327" s="15" t="str">
        <f>IF($U327="","",VLOOKUP(CONCATENATE(Upload!$K327,Upload!O327),'Account Codes'!$C:$L,10,FALSE))</f>
        <v>COVID Aid Column</v>
      </c>
      <c r="Q327" s="15">
        <f>IF($U327="","",'School COVID19'!$I$2)</f>
        <v>40</v>
      </c>
      <c r="R327" s="15" t="str">
        <f>IF($U327="","",VLOOKUP(CONCATENATE(Upload!$K327,Upload!Q327),'Account Codes'!$D:$O,12,FALSE))</f>
        <v>COVID Aid Column</v>
      </c>
      <c r="S327" s="13">
        <v>401</v>
      </c>
      <c r="T327" s="15" t="str">
        <f>IF($U327="","",VLOOKUP(CONCATENATE(Upload!$K327,Upload!S327),'Account Codes'!$A:$S,18,FALSE))</f>
        <v>CRF Column</v>
      </c>
      <c r="U327" s="15" t="str">
        <f>IF('School COVID19'!A5="","",'School COVID19'!I5)</f>
        <v>N/A</v>
      </c>
      <c r="V327" s="15" t="str">
        <f>IF($U327="","",VLOOKUP(CONCATENATE(Upload!$K327,S327),'Account Codes'!$A:$S,19,FALSE))</f>
        <v>Column from portal report where activity is reflected</v>
      </c>
      <c r="W327" s="15">
        <f>IF($U327="","",VLOOKUP(CONCATENATE(Upload!$K327,S327),'Account Codes'!$A:$T,20,FALSE))</f>
        <v>0</v>
      </c>
    </row>
    <row r="328" spans="1:24" x14ac:dyDescent="0.25">
      <c r="A328" s="15">
        <f>IF($U328="","",School!$D$1)</f>
        <v>10</v>
      </c>
      <c r="B328" s="15" t="str">
        <f>IF($U328="","",School!$G$1)</f>
        <v>Barrington school district</v>
      </c>
      <c r="C328" s="15">
        <f>IF($U328="","",School!$D$3)</f>
        <v>2</v>
      </c>
      <c r="D328" s="15" t="str">
        <f>IF($U328="","",School!$G$3)</f>
        <v>Budget to Actual 1</v>
      </c>
      <c r="E328" s="15">
        <f>IF($U328="","",School!$G$2)</f>
        <v>2023</v>
      </c>
      <c r="F328" s="15" t="str">
        <f t="shared" si="19"/>
        <v>Fiscal Year of Report</v>
      </c>
      <c r="G328" s="15">
        <f>IF($U328="","",School!$G$6)</f>
        <v>8</v>
      </c>
      <c r="H328" s="15" t="str">
        <f>IF($U328="","",VLOOKUP(Upload!G328,'Other Codes'!$G$2:$H$10,2,FALSE))</f>
        <v>Projected</v>
      </c>
      <c r="I328" s="15">
        <f>IF($U328="","",School!$M$7)</f>
        <v>6</v>
      </c>
      <c r="J328" s="15" t="str">
        <f>IF($U328="","",VLOOKUP(Upload!I328,'Other Codes'!$J$2:$K$8,2,FALSE))</f>
        <v>Total MTPA</v>
      </c>
      <c r="K328" s="15">
        <f>IF($U328="","",'School COVID19'!A6)</f>
        <v>10</v>
      </c>
      <c r="L328" s="15" t="str">
        <f>IF($U328="","",VLOOKUP(K328,'Account Codes'!$E:$F,2,FALSE))</f>
        <v>COVID Aid</v>
      </c>
      <c r="M328" s="15">
        <f>IF($U328="","",'School COVID19'!B6)</f>
        <v>10</v>
      </c>
      <c r="N328" s="15" t="str">
        <f>IF($U328="","",VLOOKUP(CONCATENATE(Upload!$K328,Upload!M328),'Account Codes'!$B:$I,8,FALSE))</f>
        <v>COVID Aid</v>
      </c>
      <c r="O328" s="15">
        <f>IF($U328="","",'School COVID19'!$I$2)</f>
        <v>40</v>
      </c>
      <c r="P328" s="15" t="str">
        <f>IF($U328="","",VLOOKUP(CONCATENATE(Upload!$K328,Upload!O328),'Account Codes'!$C:$L,10,FALSE))</f>
        <v>COVID Aid Column</v>
      </c>
      <c r="Q328" s="15">
        <f>IF($U328="","",'School COVID19'!$I$2)</f>
        <v>40</v>
      </c>
      <c r="R328" s="15" t="str">
        <f>IF($U328="","",VLOOKUP(CONCATENATE(Upload!$K328,Upload!Q328),'Account Codes'!$D:$O,12,FALSE))</f>
        <v>COVID Aid Column</v>
      </c>
      <c r="S328" s="13">
        <v>402</v>
      </c>
      <c r="T328" s="15" t="str">
        <f>IF($U328="","",VLOOKUP(CONCATENATE(Upload!$K328,Upload!S328),'Account Codes'!$A:$S,18,FALSE))</f>
        <v>Other Federal Reimbursements Column</v>
      </c>
      <c r="U328" s="15" t="str">
        <f>IF('School COVID19'!A6="","",'School COVID19'!I6)</f>
        <v>N/A</v>
      </c>
      <c r="V328" s="15" t="str">
        <f>IF($U328="","",VLOOKUP(CONCATENATE(Upload!$K328,S328),'Account Codes'!$A:$S,19,FALSE))</f>
        <v>Column from portal report where activity is reflected</v>
      </c>
      <c r="W328" s="15">
        <f>IF($U328="","",VLOOKUP(CONCATENATE(Upload!$K328,S328),'Account Codes'!$A:$T,20,FALSE))</f>
        <v>0</v>
      </c>
    </row>
    <row r="329" spans="1:24" x14ac:dyDescent="0.25">
      <c r="A329" s="15">
        <f>IF($U329="","",School!$D$1)</f>
        <v>10</v>
      </c>
      <c r="B329" s="15" t="str">
        <f>IF($U329="","",School!$G$1)</f>
        <v>Barrington school district</v>
      </c>
      <c r="C329" s="15">
        <f>IF($U329="","",School!$D$3)</f>
        <v>2</v>
      </c>
      <c r="D329" s="15" t="str">
        <f>IF($U329="","",School!$G$3)</f>
        <v>Budget to Actual 1</v>
      </c>
      <c r="E329" s="15">
        <f>IF($U329="","",School!$G$2)</f>
        <v>2023</v>
      </c>
      <c r="F329" s="15" t="str">
        <f t="shared" si="19"/>
        <v>Fiscal Year of Report</v>
      </c>
      <c r="G329" s="15">
        <f>IF($U329="","",School!$G$6)</f>
        <v>8</v>
      </c>
      <c r="H329" s="15" t="str">
        <f>IF($U329="","",VLOOKUP(Upload!G329,'Other Codes'!$G$2:$H$10,2,FALSE))</f>
        <v>Projected</v>
      </c>
      <c r="I329" s="15">
        <f>IF($U329="","",School!$M$7)</f>
        <v>6</v>
      </c>
      <c r="J329" s="15" t="str">
        <f>IF($U329="","",VLOOKUP(Upload!I329,'Other Codes'!$J$2:$K$8,2,FALSE))</f>
        <v>Total MTPA</v>
      </c>
      <c r="K329" s="15">
        <f>IF($U329="","",'School COVID19'!A7)</f>
        <v>10</v>
      </c>
      <c r="L329" s="15" t="str">
        <f>IF($U329="","",VLOOKUP(K329,'Account Codes'!$E:$F,2,FALSE))</f>
        <v>COVID Aid</v>
      </c>
      <c r="M329" s="15">
        <f>IF($U329="","",'School COVID19'!B7)</f>
        <v>10</v>
      </c>
      <c r="N329" s="15" t="str">
        <f>IF($U329="","",VLOOKUP(CONCATENATE(Upload!$K329,Upload!M329),'Account Codes'!$B:$I,8,FALSE))</f>
        <v>COVID Aid</v>
      </c>
      <c r="O329" s="15">
        <f>IF($U329="","",'School COVID19'!$I$2)</f>
        <v>40</v>
      </c>
      <c r="P329" s="15" t="str">
        <f>IF($U329="","",VLOOKUP(CONCATENATE(Upload!$K329,Upload!O329),'Account Codes'!$C:$L,10,FALSE))</f>
        <v>COVID Aid Column</v>
      </c>
      <c r="Q329" s="15">
        <f>IF($U329="","",'School COVID19'!$I$2)</f>
        <v>40</v>
      </c>
      <c r="R329" s="15" t="str">
        <f>IF($U329="","",VLOOKUP(CONCATENATE(Upload!$K329,Upload!Q329),'Account Codes'!$D:$O,12,FALSE))</f>
        <v>COVID Aid Column</v>
      </c>
      <c r="S329" s="13">
        <v>404</v>
      </c>
      <c r="T329" s="15" t="str">
        <f>IF($U329="","",VLOOKUP(CONCATENATE(Upload!$K329,Upload!S329),'Account Codes'!$A:$S,18,FALSE))</f>
        <v>Lost revenue due to COVID19 (list broad categories below) Column</v>
      </c>
      <c r="U329" s="15" t="str">
        <f>IF('School COVID19'!A7="","",'School COVID19'!I7)</f>
        <v>N/A</v>
      </c>
      <c r="V329" s="15" t="str">
        <f>IF($U329="","",VLOOKUP(CONCATENATE(Upload!$K329,S329),'Account Codes'!$A:$S,19,FALSE))</f>
        <v>Column from portal report where activity is reflected</v>
      </c>
      <c r="W329" s="15">
        <f>IF($U329="","",VLOOKUP(CONCATENATE(Upload!$K329,S329),'Account Codes'!$A:$T,20,FALSE))</f>
        <v>0</v>
      </c>
    </row>
    <row r="330" spans="1:24" x14ac:dyDescent="0.25">
      <c r="A330" s="15">
        <f>IF($U330="","",School!$D$1)</f>
        <v>10</v>
      </c>
      <c r="B330" s="15" t="str">
        <f>IF($U330="","",School!$G$1)</f>
        <v>Barrington school district</v>
      </c>
      <c r="C330" s="15">
        <f>IF($U330="","",School!$D$3)</f>
        <v>2</v>
      </c>
      <c r="D330" s="15" t="str">
        <f>IF($U330="","",School!$G$3)</f>
        <v>Budget to Actual 1</v>
      </c>
      <c r="E330" s="15">
        <f>IF($U330="","",School!$G$2)</f>
        <v>2023</v>
      </c>
      <c r="F330" s="15" t="str">
        <f t="shared" si="19"/>
        <v>Fiscal Year of Report</v>
      </c>
      <c r="G330" s="15">
        <f>IF($U330="","",School!$G$6)</f>
        <v>8</v>
      </c>
      <c r="H330" s="15" t="str">
        <f>IF($U330="","",VLOOKUP(Upload!G330,'Other Codes'!$G$2:$H$10,2,FALSE))</f>
        <v>Projected</v>
      </c>
      <c r="I330" s="15">
        <f>IF($U330="","",School!$M$7)</f>
        <v>6</v>
      </c>
      <c r="J330" s="15" t="str">
        <f>IF($U330="","",VLOOKUP(Upload!I330,'Other Codes'!$J$2:$K$8,2,FALSE))</f>
        <v>Total MTPA</v>
      </c>
      <c r="K330" s="15">
        <f>IF($U330="","",'School COVID19'!A8)</f>
        <v>10</v>
      </c>
      <c r="L330" s="15" t="str">
        <f>IF($U330="","",VLOOKUP(K330,'Account Codes'!$E:$F,2,FALSE))</f>
        <v>COVID Aid</v>
      </c>
      <c r="M330" s="15">
        <f>IF($U330="","",'School COVID19'!B8)</f>
        <v>10</v>
      </c>
      <c r="N330" s="15" t="str">
        <f>IF($U330="","",VLOOKUP(CONCATENATE(Upload!$K330,Upload!M330),'Account Codes'!$B:$I,8,FALSE))</f>
        <v>COVID Aid</v>
      </c>
      <c r="O330" s="15">
        <f>IF($U330="","",'School COVID19'!$I$2)</f>
        <v>40</v>
      </c>
      <c r="P330" s="15" t="str">
        <f>IF($U330="","",VLOOKUP(CONCATENATE(Upload!$K330,Upload!O330),'Account Codes'!$C:$L,10,FALSE))</f>
        <v>COVID Aid Column</v>
      </c>
      <c r="Q330" s="15">
        <f>IF($U330="","",'School COVID19'!$I$2)</f>
        <v>40</v>
      </c>
      <c r="R330" s="15" t="str">
        <f>IF($U330="","",VLOOKUP(CONCATENATE(Upload!$K330,Upload!Q330),'Account Codes'!$D:$O,12,FALSE))</f>
        <v>COVID Aid Column</v>
      </c>
      <c r="S330" s="13">
        <v>405</v>
      </c>
      <c r="T330" s="15" t="str">
        <f>IF($U330="","",VLOOKUP(CONCATENATE(Upload!$K330,Upload!S330),'Account Codes'!$A:$S,18,FALSE))</f>
        <v>ARPA Lost Revenue Column</v>
      </c>
      <c r="U330" s="15" t="str">
        <f>IF('School COVID19'!A8="","",'School COVID19'!I8)</f>
        <v>N/A</v>
      </c>
      <c r="V330" s="15" t="str">
        <f>IF($U330="","",VLOOKUP(CONCATENATE(Upload!$K330,S330),'Account Codes'!$A:$S,19,FALSE))</f>
        <v>Column from portal report where activity is reflected</v>
      </c>
      <c r="W330" s="15">
        <f>IF($U330="","",VLOOKUP(CONCATENATE(Upload!$K330,S330),'Account Codes'!$A:$T,20,FALSE))</f>
        <v>0</v>
      </c>
    </row>
    <row r="331" spans="1:24" x14ac:dyDescent="0.25">
      <c r="A331" s="15">
        <f>IF($U331="","",School!$D$1)</f>
        <v>10</v>
      </c>
      <c r="B331" s="15" t="str">
        <f>IF($U331="","",School!$G$1)</f>
        <v>Barrington school district</v>
      </c>
      <c r="C331" s="15">
        <f>IF($U331="","",School!$D$3)</f>
        <v>2</v>
      </c>
      <c r="D331" s="15" t="str">
        <f>IF($U331="","",School!$G$3)</f>
        <v>Budget to Actual 1</v>
      </c>
      <c r="E331" s="15">
        <f>IF($U331="","",School!$G$2)</f>
        <v>2023</v>
      </c>
      <c r="F331" s="15" t="str">
        <f t="shared" si="19"/>
        <v>Fiscal Year of Report</v>
      </c>
      <c r="G331" s="15">
        <f>IF($U331="","",School!$G$6)</f>
        <v>8</v>
      </c>
      <c r="H331" s="15" t="str">
        <f>IF($U331="","",VLOOKUP(Upload!G331,'Other Codes'!$G$2:$H$10,2,FALSE))</f>
        <v>Projected</v>
      </c>
      <c r="I331" s="15">
        <f>IF($U331="","",School!$M$7)</f>
        <v>6</v>
      </c>
      <c r="J331" s="15" t="str">
        <f>IF($U331="","",VLOOKUP(Upload!I331,'Other Codes'!$J$2:$K$8,2,FALSE))</f>
        <v>Total MTPA</v>
      </c>
      <c r="K331" s="15">
        <f>IF($U331="","",'School COVID19'!A9)</f>
        <v>10</v>
      </c>
      <c r="L331" s="15" t="str">
        <f>IF($U331="","",VLOOKUP(K331,'Account Codes'!$E:$F,2,FALSE))</f>
        <v>COVID Aid</v>
      </c>
      <c r="M331" s="15">
        <f>IF($U331="","",'School COVID19'!B9)</f>
        <v>10</v>
      </c>
      <c r="N331" s="15" t="str">
        <f>IF($U331="","",VLOOKUP(CONCATENATE(Upload!$K331,Upload!M331),'Account Codes'!$B:$I,8,FALSE))</f>
        <v>COVID Aid</v>
      </c>
      <c r="O331" s="15">
        <f>IF($U331="","",'School COVID19'!$I$2)</f>
        <v>40</v>
      </c>
      <c r="P331" s="15" t="str">
        <f>IF($U331="","",VLOOKUP(CONCATENATE(Upload!$K331,Upload!O331),'Account Codes'!$C:$L,10,FALSE))</f>
        <v>COVID Aid Column</v>
      </c>
      <c r="Q331" s="15">
        <f>IF($U331="","",'School COVID19'!$I$2)</f>
        <v>40</v>
      </c>
      <c r="R331" s="15" t="str">
        <f>IF($U331="","",VLOOKUP(CONCATENATE(Upload!$K331,Upload!Q331),'Account Codes'!$D:$O,12,FALSE))</f>
        <v>COVID Aid Column</v>
      </c>
      <c r="S331" s="13">
        <v>406</v>
      </c>
      <c r="T331" s="15" t="str">
        <f>IF($U331="","",VLOOKUP(CONCATENATE(Upload!$K331,Upload!S331),'Account Codes'!$A:$S,18,FALSE))</f>
        <v>ARPA Public Health Revenue Column</v>
      </c>
      <c r="U331" s="15" t="str">
        <f>IF('School COVID19'!A9="","",'School COVID19'!I9)</f>
        <v>N/A</v>
      </c>
      <c r="V331" s="15" t="str">
        <f>IF($U331="","",VLOOKUP(CONCATENATE(Upload!$K331,S331),'Account Codes'!$A:$S,19,FALSE))</f>
        <v>Column from portal report where activity is reflected</v>
      </c>
      <c r="W331" s="15">
        <f>IF($U331="","",VLOOKUP(CONCATENATE(Upload!$K331,S331),'Account Codes'!$A:$T,20,FALSE))</f>
        <v>0</v>
      </c>
    </row>
    <row r="332" spans="1:24" x14ac:dyDescent="0.25">
      <c r="A332" s="15">
        <f>IF($U332="","",School!$D$1)</f>
        <v>10</v>
      </c>
      <c r="B332" s="15" t="str">
        <f>IF($U332="","",School!$G$1)</f>
        <v>Barrington school district</v>
      </c>
      <c r="C332" s="15">
        <f>IF($U332="","",School!$D$3)</f>
        <v>2</v>
      </c>
      <c r="D332" s="15" t="str">
        <f>IF($U332="","",School!$G$3)</f>
        <v>Budget to Actual 1</v>
      </c>
      <c r="E332" s="15">
        <f>IF($U332="","",School!$G$2)</f>
        <v>2023</v>
      </c>
      <c r="F332" s="15" t="str">
        <f t="shared" si="19"/>
        <v>Fiscal Year of Report</v>
      </c>
      <c r="G332" s="15">
        <f>IF($U332="","",School!$G$6)</f>
        <v>8</v>
      </c>
      <c r="H332" s="15" t="str">
        <f>IF($U332="","",VLOOKUP(Upload!G332,'Other Codes'!$G$2:$H$10,2,FALSE))</f>
        <v>Projected</v>
      </c>
      <c r="I332" s="15">
        <f>IF($U332="","",School!$M$7)</f>
        <v>6</v>
      </c>
      <c r="J332" s="15" t="str">
        <f>IF($U332="","",VLOOKUP(Upload!I332,'Other Codes'!$J$2:$K$8,2,FALSE))</f>
        <v>Total MTPA</v>
      </c>
      <c r="K332" s="15">
        <f>IF($U332="","",'School COVID19'!A10)</f>
        <v>10</v>
      </c>
      <c r="L332" s="15" t="str">
        <f>IF($U332="","",VLOOKUP(K332,'Account Codes'!$E:$F,2,FALSE))</f>
        <v>COVID Aid</v>
      </c>
      <c r="M332" s="15">
        <f>IF($U332="","",'School COVID19'!B10)</f>
        <v>10</v>
      </c>
      <c r="N332" s="15" t="str">
        <f>IF($U332="","",VLOOKUP(CONCATENATE(Upload!$K332,Upload!M332),'Account Codes'!$B:$I,8,FALSE))</f>
        <v>COVID Aid</v>
      </c>
      <c r="O332" s="15">
        <f>IF($U332="","",'School COVID19'!$I$2)</f>
        <v>40</v>
      </c>
      <c r="P332" s="15" t="str">
        <f>IF($U332="","",VLOOKUP(CONCATENATE(Upload!$K332,Upload!O332),'Account Codes'!$C:$L,10,FALSE))</f>
        <v>COVID Aid Column</v>
      </c>
      <c r="Q332" s="15">
        <f>IF($U332="","",'School COVID19'!$I$2)</f>
        <v>40</v>
      </c>
      <c r="R332" s="15" t="str">
        <f>IF($U332="","",VLOOKUP(CONCATENATE(Upload!$K332,Upload!Q332),'Account Codes'!$D:$O,12,FALSE))</f>
        <v>COVID Aid Column</v>
      </c>
      <c r="S332" s="13">
        <v>407</v>
      </c>
      <c r="T332" s="15" t="str">
        <f>IF($U332="","",VLOOKUP(CONCATENATE(Upload!$K332,Upload!S332),'Account Codes'!$A:$S,18,FALSE))</f>
        <v>ARPA Assistance to businesses Column</v>
      </c>
      <c r="U332" s="15" t="str">
        <f>IF('School COVID19'!A10="","",'School COVID19'!I10)</f>
        <v>N/A</v>
      </c>
      <c r="V332" s="15" t="str">
        <f>IF($U332="","",VLOOKUP(CONCATENATE(Upload!$K332,S332),'Account Codes'!$A:$S,19,FALSE))</f>
        <v>Column from portal report where activity is reflected</v>
      </c>
      <c r="W332" s="15">
        <f>IF($U332="","",VLOOKUP(CONCATENATE(Upload!$K332,S332),'Account Codes'!$A:$T,20,FALSE))</f>
        <v>0</v>
      </c>
    </row>
    <row r="333" spans="1:24" x14ac:dyDescent="0.25">
      <c r="A333" s="15">
        <f>IF($U333="","",School!$D$1)</f>
        <v>10</v>
      </c>
      <c r="B333" s="15" t="str">
        <f>IF($U333="","",School!$G$1)</f>
        <v>Barrington school district</v>
      </c>
      <c r="C333" s="15">
        <f>IF($U333="","",School!$D$3)</f>
        <v>2</v>
      </c>
      <c r="D333" s="15" t="str">
        <f>IF($U333="","",School!$G$3)</f>
        <v>Budget to Actual 1</v>
      </c>
      <c r="E333" s="15">
        <f>IF($U333="","",School!$G$2)</f>
        <v>2023</v>
      </c>
      <c r="F333" s="15" t="str">
        <f t="shared" si="19"/>
        <v>Fiscal Year of Report</v>
      </c>
      <c r="G333" s="15">
        <f>IF($U333="","",School!$G$6)</f>
        <v>8</v>
      </c>
      <c r="H333" s="15" t="str">
        <f>IF($U333="","",VLOOKUP(Upload!G333,'Other Codes'!$G$2:$H$10,2,FALSE))</f>
        <v>Projected</v>
      </c>
      <c r="I333" s="15">
        <f>IF($U333="","",School!$M$7)</f>
        <v>6</v>
      </c>
      <c r="J333" s="15" t="str">
        <f>IF($U333="","",VLOOKUP(Upload!I333,'Other Codes'!$J$2:$K$8,2,FALSE))</f>
        <v>Total MTPA</v>
      </c>
      <c r="K333" s="15">
        <f>IF($U333="","",'School COVID19'!A11)</f>
        <v>10</v>
      </c>
      <c r="L333" s="15" t="str">
        <f>IF($U333="","",VLOOKUP(K333,'Account Codes'!$E:$F,2,FALSE))</f>
        <v>COVID Aid</v>
      </c>
      <c r="M333" s="15">
        <f>IF($U333="","",'School COVID19'!B11)</f>
        <v>10</v>
      </c>
      <c r="N333" s="15" t="str">
        <f>IF($U333="","",VLOOKUP(CONCATENATE(Upload!$K333,Upload!M333),'Account Codes'!$B:$I,8,FALSE))</f>
        <v>COVID Aid</v>
      </c>
      <c r="O333" s="15">
        <f>IF($U333="","",'School COVID19'!$I$2)</f>
        <v>40</v>
      </c>
      <c r="P333" s="15" t="str">
        <f>IF($U333="","",VLOOKUP(CONCATENATE(Upload!$K333,Upload!O333),'Account Codes'!$C:$L,10,FALSE))</f>
        <v>COVID Aid Column</v>
      </c>
      <c r="Q333" s="15">
        <f>IF($U333="","",'School COVID19'!$I$2)</f>
        <v>40</v>
      </c>
      <c r="R333" s="15" t="str">
        <f>IF($U333="","",VLOOKUP(CONCATENATE(Upload!$K333,Upload!Q333),'Account Codes'!$D:$O,12,FALSE))</f>
        <v>COVID Aid Column</v>
      </c>
      <c r="S333" s="13">
        <v>408</v>
      </c>
      <c r="T333" s="15" t="str">
        <f>IF($U333="","",VLOOKUP(CONCATENATE(Upload!$K333,Upload!S333),'Account Codes'!$A:$S,18,FALSE))</f>
        <v>ARPA Assistance to nonprofit organizations Column</v>
      </c>
      <c r="U333" s="15" t="str">
        <f>IF('School COVID19'!A11="","",'School COVID19'!I11)</f>
        <v>N/A</v>
      </c>
      <c r="V333" s="15" t="str">
        <f>IF($U333="","",VLOOKUP(CONCATENATE(Upload!$K333,S333),'Account Codes'!$A:$S,19,FALSE))</f>
        <v>Column from portal report where activity is reflected</v>
      </c>
      <c r="W333" s="15">
        <f>IF($U333="","",VLOOKUP(CONCATENATE(Upload!$K333,S333),'Account Codes'!$A:$T,20,FALSE))</f>
        <v>0</v>
      </c>
    </row>
    <row r="334" spans="1:24" x14ac:dyDescent="0.25">
      <c r="A334" s="15">
        <f>IF($U334="","",School!$D$1)</f>
        <v>10</v>
      </c>
      <c r="B334" s="15" t="str">
        <f>IF($U334="","",School!$G$1)</f>
        <v>Barrington school district</v>
      </c>
      <c r="C334" s="15">
        <f>IF($U334="","",School!$D$3)</f>
        <v>2</v>
      </c>
      <c r="D334" s="15" t="str">
        <f>IF($U334="","",School!$G$3)</f>
        <v>Budget to Actual 1</v>
      </c>
      <c r="E334" s="15">
        <f>IF($U334="","",School!$G$2)</f>
        <v>2023</v>
      </c>
      <c r="F334" s="15" t="str">
        <f t="shared" si="19"/>
        <v>Fiscal Year of Report</v>
      </c>
      <c r="G334" s="15">
        <f>IF($U334="","",School!$G$6)</f>
        <v>8</v>
      </c>
      <c r="H334" s="15" t="str">
        <f>IF($U334="","",VLOOKUP(Upload!G334,'Other Codes'!$G$2:$H$10,2,FALSE))</f>
        <v>Projected</v>
      </c>
      <c r="I334" s="15">
        <f>IF($U334="","",School!$M$7)</f>
        <v>6</v>
      </c>
      <c r="J334" s="15" t="str">
        <f>IF($U334="","",VLOOKUP(Upload!I334,'Other Codes'!$J$2:$K$8,2,FALSE))</f>
        <v>Total MTPA</v>
      </c>
      <c r="K334" s="15">
        <f>IF($U334="","",'School COVID19'!A12)</f>
        <v>10</v>
      </c>
      <c r="L334" s="15" t="str">
        <f>IF($U334="","",VLOOKUP(K334,'Account Codes'!$E:$F,2,FALSE))</f>
        <v>COVID Aid</v>
      </c>
      <c r="M334" s="15">
        <f>IF($U334="","",'School COVID19'!B12)</f>
        <v>10</v>
      </c>
      <c r="N334" s="15" t="str">
        <f>IF($U334="","",VLOOKUP(CONCATENATE(Upload!$K334,Upload!M334),'Account Codes'!$B:$I,8,FALSE))</f>
        <v>COVID Aid</v>
      </c>
      <c r="O334" s="15">
        <f>IF($U334="","",'School COVID19'!$I$2)</f>
        <v>40</v>
      </c>
      <c r="P334" s="15" t="str">
        <f>IF($U334="","",VLOOKUP(CONCATENATE(Upload!$K334,Upload!O334),'Account Codes'!$C:$L,10,FALSE))</f>
        <v>COVID Aid Column</v>
      </c>
      <c r="Q334" s="15">
        <f>IF($U334="","",'School COVID19'!$I$2)</f>
        <v>40</v>
      </c>
      <c r="R334" s="15" t="str">
        <f>IF($U334="","",VLOOKUP(CONCATENATE(Upload!$K334,Upload!Q334),'Account Codes'!$D:$O,12,FALSE))</f>
        <v>COVID Aid Column</v>
      </c>
      <c r="S334" s="13">
        <v>409</v>
      </c>
      <c r="T334" s="15" t="str">
        <f>IF($U334="","",VLOOKUP(CONCATENATE(Upload!$K334,Upload!S334),'Account Codes'!$A:$S,18,FALSE))</f>
        <v>ARPA Assistance to households or individuals Column</v>
      </c>
      <c r="U334" s="15" t="str">
        <f>IF('School COVID19'!A12="","",'School COVID19'!I12)</f>
        <v>N/A</v>
      </c>
      <c r="V334" s="15" t="str">
        <f>IF($U334="","",VLOOKUP(CONCATENATE(Upload!$K334,S334),'Account Codes'!$A:$S,19,FALSE))</f>
        <v>Column from portal report where activity is reflected</v>
      </c>
      <c r="W334" s="15">
        <f>IF($U334="","",VLOOKUP(CONCATENATE(Upload!$K334,S334),'Account Codes'!$A:$T,20,FALSE))</f>
        <v>0</v>
      </c>
    </row>
    <row r="335" spans="1:24" x14ac:dyDescent="0.25">
      <c r="A335" s="15">
        <f>IF($U335="","",School!$D$1)</f>
        <v>10</v>
      </c>
      <c r="B335" s="15" t="str">
        <f>IF($U335="","",School!$G$1)</f>
        <v>Barrington school district</v>
      </c>
      <c r="C335" s="15">
        <f>IF($U335="","",School!$D$3)</f>
        <v>2</v>
      </c>
      <c r="D335" s="15" t="str">
        <f>IF($U335="","",School!$G$3)</f>
        <v>Budget to Actual 1</v>
      </c>
      <c r="E335" s="15">
        <f>IF($U335="","",School!$G$2)</f>
        <v>2023</v>
      </c>
      <c r="F335" s="15" t="str">
        <f t="shared" si="19"/>
        <v>Fiscal Year of Report</v>
      </c>
      <c r="G335" s="15">
        <f>IF($U335="","",School!$G$6)</f>
        <v>8</v>
      </c>
      <c r="H335" s="15" t="str">
        <f>IF($U335="","",VLOOKUP(Upload!G335,'Other Codes'!$G$2:$H$10,2,FALSE))</f>
        <v>Projected</v>
      </c>
      <c r="I335" s="15">
        <f>IF($U335="","",School!$M$7)</f>
        <v>6</v>
      </c>
      <c r="J335" s="15" t="str">
        <f>IF($U335="","",VLOOKUP(Upload!I335,'Other Codes'!$J$2:$K$8,2,FALSE))</f>
        <v>Total MTPA</v>
      </c>
      <c r="K335" s="15">
        <f>IF($U335="","",'School COVID19'!A13)</f>
        <v>10</v>
      </c>
      <c r="L335" s="15" t="str">
        <f>IF($U335="","",VLOOKUP(K335,'Account Codes'!$E:$F,2,FALSE))</f>
        <v>COVID Aid</v>
      </c>
      <c r="M335" s="15">
        <f>IF($U335="","",'School COVID19'!B13)</f>
        <v>10</v>
      </c>
      <c r="N335" s="15" t="str">
        <f>IF($U335="","",VLOOKUP(CONCATENATE(Upload!$K335,Upload!M335),'Account Codes'!$B:$I,8,FALSE))</f>
        <v>COVID Aid</v>
      </c>
      <c r="O335" s="15">
        <f>IF($U335="","",'School COVID19'!$I$2)</f>
        <v>40</v>
      </c>
      <c r="P335" s="15" t="str">
        <f>IF($U335="","",VLOOKUP(CONCATENATE(Upload!$K335,Upload!O335),'Account Codes'!$C:$L,10,FALSE))</f>
        <v>COVID Aid Column</v>
      </c>
      <c r="Q335" s="15">
        <f>IF($U335="","",'School COVID19'!$I$2)</f>
        <v>40</v>
      </c>
      <c r="R335" s="15" t="str">
        <f>IF($U335="","",VLOOKUP(CONCATENATE(Upload!$K335,Upload!Q335),'Account Codes'!$D:$O,12,FALSE))</f>
        <v>COVID Aid Column</v>
      </c>
      <c r="S335" s="13">
        <v>410</v>
      </c>
      <c r="T335" s="15" t="str">
        <f>IF($U335="","",VLOOKUP(CONCATENATE(Upload!$K335,Upload!S335),'Account Codes'!$A:$S,18,FALSE))</f>
        <v>ARPA Assistance to students or education programs Column</v>
      </c>
      <c r="U335" s="15" t="str">
        <f>IF('School COVID19'!A13="","",'School COVID19'!I13)</f>
        <v>N/A</v>
      </c>
      <c r="V335" s="15" t="str">
        <f>IF($U335="","",VLOOKUP(CONCATENATE(Upload!$K335,S335),'Account Codes'!$A:$S,19,FALSE))</f>
        <v>Column from portal report where activity is reflected</v>
      </c>
      <c r="W335" s="15">
        <f>IF($U335="","",VLOOKUP(CONCATENATE(Upload!$K335,S335),'Account Codes'!$A:$T,20,FALSE))</f>
        <v>0</v>
      </c>
    </row>
    <row r="336" spans="1:24" x14ac:dyDescent="0.25">
      <c r="A336" s="15">
        <f>IF($U336="","",School!$D$1)</f>
        <v>10</v>
      </c>
      <c r="B336" s="15" t="str">
        <f>IF($U336="","",School!$G$1)</f>
        <v>Barrington school district</v>
      </c>
      <c r="C336" s="15">
        <f>IF($U336="","",School!$D$3)</f>
        <v>2</v>
      </c>
      <c r="D336" s="15" t="str">
        <f>IF($U336="","",School!$G$3)</f>
        <v>Budget to Actual 1</v>
      </c>
      <c r="E336" s="15">
        <f>IF($U336="","",School!$G$2)</f>
        <v>2023</v>
      </c>
      <c r="F336" s="15" t="str">
        <f t="shared" si="19"/>
        <v>Fiscal Year of Report</v>
      </c>
      <c r="G336" s="15">
        <f>IF($U336="","",School!$G$6)</f>
        <v>8</v>
      </c>
      <c r="H336" s="15" t="str">
        <f>IF($U336="","",VLOOKUP(Upload!G336,'Other Codes'!$G$2:$H$10,2,FALSE))</f>
        <v>Projected</v>
      </c>
      <c r="I336" s="15">
        <f>IF($U336="","",School!$M$7)</f>
        <v>6</v>
      </c>
      <c r="J336" s="15" t="str">
        <f>IF($U336="","",VLOOKUP(Upload!I336,'Other Codes'!$J$2:$K$8,2,FALSE))</f>
        <v>Total MTPA</v>
      </c>
      <c r="K336" s="15">
        <f>IF($U336="","",'School COVID19'!A14)</f>
        <v>10</v>
      </c>
      <c r="L336" s="15" t="str">
        <f>IF($U336="","",VLOOKUP(K336,'Account Codes'!$E:$F,2,FALSE))</f>
        <v>COVID Aid</v>
      </c>
      <c r="M336" s="15">
        <f>IF($U336="","",'School COVID19'!B14)</f>
        <v>10</v>
      </c>
      <c r="N336" s="15" t="str">
        <f>IF($U336="","",VLOOKUP(CONCATENATE(Upload!$K336,Upload!M336),'Account Codes'!$B:$I,8,FALSE))</f>
        <v>COVID Aid</v>
      </c>
      <c r="O336" s="15">
        <f>IF($U336="","",'School COVID19'!$I$2)</f>
        <v>40</v>
      </c>
      <c r="P336" s="15" t="str">
        <f>IF($U336="","",VLOOKUP(CONCATENATE(Upload!$K336,Upload!O336),'Account Codes'!$C:$L,10,FALSE))</f>
        <v>COVID Aid Column</v>
      </c>
      <c r="Q336" s="15">
        <f>IF($U336="","",'School COVID19'!$I$2)</f>
        <v>40</v>
      </c>
      <c r="R336" s="15" t="str">
        <f>IF($U336="","",VLOOKUP(CONCATENATE(Upload!$K336,Upload!Q336),'Account Codes'!$D:$O,12,FALSE))</f>
        <v>COVID Aid Column</v>
      </c>
      <c r="S336" s="13">
        <v>411</v>
      </c>
      <c r="T336" s="15" t="str">
        <f>IF($U336="","",VLOOKUP(CONCATENATE(Upload!$K336,Upload!S336),'Account Codes'!$A:$S,18,FALSE))</f>
        <v>ARPA Tax relief Column</v>
      </c>
      <c r="U336" s="15" t="str">
        <f>IF('School COVID19'!A14="","",'School COVID19'!I14)</f>
        <v>N/A</v>
      </c>
      <c r="V336" s="15" t="str">
        <f>IF($U336="","",VLOOKUP(CONCATENATE(Upload!$K336,S336),'Account Codes'!$A:$S,19,FALSE))</f>
        <v>Column from portal report where activity is reflected</v>
      </c>
      <c r="W336" s="15">
        <f>IF($U336="","",VLOOKUP(CONCATENATE(Upload!$K336,S336),'Account Codes'!$A:$T,20,FALSE))</f>
        <v>0</v>
      </c>
    </row>
    <row r="337" spans="1:23" x14ac:dyDescent="0.25">
      <c r="A337" s="15">
        <f>IF($U337="","",School!$D$1)</f>
        <v>10</v>
      </c>
      <c r="B337" s="15" t="str">
        <f>IF($U337="","",School!$G$1)</f>
        <v>Barrington school district</v>
      </c>
      <c r="C337" s="15">
        <f>IF($U337="","",School!$D$3)</f>
        <v>2</v>
      </c>
      <c r="D337" s="15" t="str">
        <f>IF($U337="","",School!$G$3)</f>
        <v>Budget to Actual 1</v>
      </c>
      <c r="E337" s="15">
        <f>IF($U337="","",School!$G$2)</f>
        <v>2023</v>
      </c>
      <c r="F337" s="15" t="str">
        <f t="shared" si="19"/>
        <v>Fiscal Year of Report</v>
      </c>
      <c r="G337" s="15">
        <f>IF($U337="","",School!$G$6)</f>
        <v>8</v>
      </c>
      <c r="H337" s="15" t="str">
        <f>IF($U337="","",VLOOKUP(Upload!G337,'Other Codes'!$G$2:$H$10,2,FALSE))</f>
        <v>Projected</v>
      </c>
      <c r="I337" s="15">
        <f>IF($U337="","",School!$M$7)</f>
        <v>6</v>
      </c>
      <c r="J337" s="15" t="str">
        <f>IF($U337="","",VLOOKUP(Upload!I337,'Other Codes'!$J$2:$K$8,2,FALSE))</f>
        <v>Total MTPA</v>
      </c>
      <c r="K337" s="15">
        <f>IF($U337="","",'School COVID19'!A15)</f>
        <v>10</v>
      </c>
      <c r="L337" s="15" t="str">
        <f>IF($U337="","",VLOOKUP(K337,'Account Codes'!$E:$F,2,FALSE))</f>
        <v>COVID Aid</v>
      </c>
      <c r="M337" s="15">
        <f>IF($U337="","",'School COVID19'!B15)</f>
        <v>10</v>
      </c>
      <c r="N337" s="15" t="str">
        <f>IF($U337="","",VLOOKUP(CONCATENATE(Upload!$K337,Upload!M337),'Account Codes'!$B:$I,8,FALSE))</f>
        <v>COVID Aid</v>
      </c>
      <c r="O337" s="15">
        <f>IF($U337="","",'School COVID19'!$I$2)</f>
        <v>40</v>
      </c>
      <c r="P337" s="15" t="str">
        <f>IF($U337="","",VLOOKUP(CONCATENATE(Upload!$K337,Upload!O337),'Account Codes'!$C:$L,10,FALSE))</f>
        <v>COVID Aid Column</v>
      </c>
      <c r="Q337" s="15">
        <f>IF($U337="","",'School COVID19'!$I$2)</f>
        <v>40</v>
      </c>
      <c r="R337" s="15" t="str">
        <f>IF($U337="","",VLOOKUP(CONCATENATE(Upload!$K337,Upload!Q337),'Account Codes'!$D:$O,12,FALSE))</f>
        <v>COVID Aid Column</v>
      </c>
      <c r="S337" s="13">
        <v>412</v>
      </c>
      <c r="T337" s="15" t="str">
        <f>IF($U337="","",VLOOKUP(CONCATENATE(Upload!$K337,Upload!S337),'Account Codes'!$A:$S,18,FALSE))</f>
        <v>ARPA Premium pay for pandemic workers Column</v>
      </c>
      <c r="U337" s="15" t="str">
        <f>IF('School COVID19'!A15="","",'School COVID19'!I15)</f>
        <v>N/A</v>
      </c>
      <c r="V337" s="15" t="str">
        <f>IF($U337="","",VLOOKUP(CONCATENATE(Upload!$K337,S337),'Account Codes'!$A:$S,19,FALSE))</f>
        <v>Column from portal report where activity is reflected</v>
      </c>
      <c r="W337" s="15">
        <f>IF($U337="","",VLOOKUP(CONCATENATE(Upload!$K337,S337),'Account Codes'!$A:$T,20,FALSE))</f>
        <v>0</v>
      </c>
    </row>
    <row r="338" spans="1:23" x14ac:dyDescent="0.25">
      <c r="A338" s="15">
        <f>IF($U338="","",School!$D$1)</f>
        <v>10</v>
      </c>
      <c r="B338" s="15" t="str">
        <f>IF($U338="","",School!$G$1)</f>
        <v>Barrington school district</v>
      </c>
      <c r="C338" s="15">
        <f>IF($U338="","",School!$D$3)</f>
        <v>2</v>
      </c>
      <c r="D338" s="15" t="str">
        <f>IF($U338="","",School!$G$3)</f>
        <v>Budget to Actual 1</v>
      </c>
      <c r="E338" s="15">
        <f>IF($U338="","",School!$G$2)</f>
        <v>2023</v>
      </c>
      <c r="F338" s="15" t="str">
        <f t="shared" si="19"/>
        <v>Fiscal Year of Report</v>
      </c>
      <c r="G338" s="15">
        <f>IF($U338="","",School!$G$6)</f>
        <v>8</v>
      </c>
      <c r="H338" s="15" t="str">
        <f>IF($U338="","",VLOOKUP(Upload!G338,'Other Codes'!$G$2:$H$10,2,FALSE))</f>
        <v>Projected</v>
      </c>
      <c r="I338" s="15">
        <f>IF($U338="","",School!$M$7)</f>
        <v>6</v>
      </c>
      <c r="J338" s="15" t="str">
        <f>IF($U338="","",VLOOKUP(Upload!I338,'Other Codes'!$J$2:$K$8,2,FALSE))</f>
        <v>Total MTPA</v>
      </c>
      <c r="K338" s="15">
        <f>IF($U338="","",'School COVID19'!A16)</f>
        <v>10</v>
      </c>
      <c r="L338" s="15" t="str">
        <f>IF($U338="","",VLOOKUP(K338,'Account Codes'!$E:$F,2,FALSE))</f>
        <v>COVID Aid</v>
      </c>
      <c r="M338" s="15">
        <f>IF($U338="","",'School COVID19'!B16)</f>
        <v>10</v>
      </c>
      <c r="N338" s="15" t="str">
        <f>IF($U338="","",VLOOKUP(CONCATENATE(Upload!$K338,Upload!M338),'Account Codes'!$B:$I,8,FALSE))</f>
        <v>COVID Aid</v>
      </c>
      <c r="O338" s="15">
        <f>IF($U338="","",'School COVID19'!$I$2)</f>
        <v>40</v>
      </c>
      <c r="P338" s="15" t="str">
        <f>IF($U338="","",VLOOKUP(CONCATENATE(Upload!$K338,Upload!O338),'Account Codes'!$C:$L,10,FALSE))</f>
        <v>COVID Aid Column</v>
      </c>
      <c r="Q338" s="15">
        <f>IF($U338="","",'School COVID19'!$I$2)</f>
        <v>40</v>
      </c>
      <c r="R338" s="15" t="str">
        <f>IF($U338="","",VLOOKUP(CONCATENATE(Upload!$K338,Upload!Q338),'Account Codes'!$D:$O,12,FALSE))</f>
        <v>COVID Aid Column</v>
      </c>
      <c r="S338" s="13">
        <v>413</v>
      </c>
      <c r="T338" s="15" t="str">
        <f>IF($U338="","",VLOOKUP(CONCATENATE(Upload!$K338,Upload!S338),'Account Codes'!$A:$S,18,FALSE))</f>
        <v>ARPA Water or sewer infrastructure Column</v>
      </c>
      <c r="U338" s="15" t="str">
        <f>IF('School COVID19'!A16="","",'School COVID19'!I16)</f>
        <v>N/A</v>
      </c>
      <c r="V338" s="15" t="str">
        <f>IF($U338="","",VLOOKUP(CONCATENATE(Upload!$K338,S338),'Account Codes'!$A:$S,19,FALSE))</f>
        <v>Column from portal report where activity is reflected</v>
      </c>
      <c r="W338" s="15">
        <f>IF($U338="","",VLOOKUP(CONCATENATE(Upload!$K338,S338),'Account Codes'!$A:$T,20,FALSE))</f>
        <v>0</v>
      </c>
    </row>
    <row r="339" spans="1:23" x14ac:dyDescent="0.25">
      <c r="A339" s="15">
        <f>IF($U339="","",School!$D$1)</f>
        <v>10</v>
      </c>
      <c r="B339" s="15" t="str">
        <f>IF($U339="","",School!$G$1)</f>
        <v>Barrington school district</v>
      </c>
      <c r="C339" s="15">
        <f>IF($U339="","",School!$D$3)</f>
        <v>2</v>
      </c>
      <c r="D339" s="15" t="str">
        <f>IF($U339="","",School!$G$3)</f>
        <v>Budget to Actual 1</v>
      </c>
      <c r="E339" s="15">
        <f>IF($U339="","",School!$G$2)</f>
        <v>2023</v>
      </c>
      <c r="F339" s="15" t="str">
        <f t="shared" si="19"/>
        <v>Fiscal Year of Report</v>
      </c>
      <c r="G339" s="15">
        <f>IF($U339="","",School!$G$6)</f>
        <v>8</v>
      </c>
      <c r="H339" s="15" t="str">
        <f>IF($U339="","",VLOOKUP(Upload!G339,'Other Codes'!$G$2:$H$10,2,FALSE))</f>
        <v>Projected</v>
      </c>
      <c r="I339" s="15">
        <f>IF($U339="","",School!$M$7)</f>
        <v>6</v>
      </c>
      <c r="J339" s="15" t="str">
        <f>IF($U339="","",VLOOKUP(Upload!I339,'Other Codes'!$J$2:$K$8,2,FALSE))</f>
        <v>Total MTPA</v>
      </c>
      <c r="K339" s="15">
        <f>IF($U339="","",'School COVID19'!A17)</f>
        <v>10</v>
      </c>
      <c r="L339" s="15" t="str">
        <f>IF($U339="","",VLOOKUP(K339,'Account Codes'!$E:$F,2,FALSE))</f>
        <v>COVID Aid</v>
      </c>
      <c r="M339" s="15">
        <f>IF($U339="","",'School COVID19'!B17)</f>
        <v>10</v>
      </c>
      <c r="N339" s="15" t="str">
        <f>IF($U339="","",VLOOKUP(CONCATENATE(Upload!$K339,Upload!M339),'Account Codes'!$B:$I,8,FALSE))</f>
        <v>COVID Aid</v>
      </c>
      <c r="O339" s="15">
        <f>IF($U339="","",'School COVID19'!$I$2)</f>
        <v>40</v>
      </c>
      <c r="P339" s="15" t="str">
        <f>IF($U339="","",VLOOKUP(CONCATENATE(Upload!$K339,Upload!O339),'Account Codes'!$C:$L,10,FALSE))</f>
        <v>COVID Aid Column</v>
      </c>
      <c r="Q339" s="15">
        <f>IF($U339="","",'School COVID19'!$I$2)</f>
        <v>40</v>
      </c>
      <c r="R339" s="15" t="str">
        <f>IF($U339="","",VLOOKUP(CONCATENATE(Upload!$K339,Upload!Q339),'Account Codes'!$D:$O,12,FALSE))</f>
        <v>COVID Aid Column</v>
      </c>
      <c r="S339" s="13">
        <v>414</v>
      </c>
      <c r="T339" s="15" t="str">
        <f>IF($U339="","",VLOOKUP(CONCATENATE(Upload!$K339,Upload!S339),'Account Codes'!$A:$S,18,FALSE))</f>
        <v>ARPA Broadband or cyber security infrastructure Column</v>
      </c>
      <c r="U339" s="15" t="str">
        <f>IF('School COVID19'!A17="","",'School COVID19'!I17)</f>
        <v>N/A</v>
      </c>
      <c r="V339" s="15" t="str">
        <f>IF($U339="","",VLOOKUP(CONCATENATE(Upload!$K339,S339),'Account Codes'!$A:$S,19,FALSE))</f>
        <v>Column from portal report where activity is reflected</v>
      </c>
      <c r="W339" s="15">
        <f>IF($U339="","",VLOOKUP(CONCATENATE(Upload!$K339,S339),'Account Codes'!$A:$T,20,FALSE))</f>
        <v>0</v>
      </c>
    </row>
    <row r="340" spans="1:23" x14ac:dyDescent="0.25">
      <c r="A340" s="15">
        <f>IF($U340="","",School!$D$1)</f>
        <v>10</v>
      </c>
      <c r="B340" s="15" t="str">
        <f>IF($U340="","",School!$G$1)</f>
        <v>Barrington school district</v>
      </c>
      <c r="C340" s="15">
        <f>IF($U340="","",School!$D$3)</f>
        <v>2</v>
      </c>
      <c r="D340" s="15" t="str">
        <f>IF($U340="","",School!$G$3)</f>
        <v>Budget to Actual 1</v>
      </c>
      <c r="E340" s="15">
        <f>IF($U340="","",School!$G$2)</f>
        <v>2023</v>
      </c>
      <c r="F340" s="15" t="str">
        <f t="shared" si="19"/>
        <v>Fiscal Year of Report</v>
      </c>
      <c r="G340" s="15">
        <f>IF($U340="","",School!$G$6)</f>
        <v>8</v>
      </c>
      <c r="H340" s="15" t="str">
        <f>IF($U340="","",VLOOKUP(Upload!G340,'Other Codes'!$G$2:$H$10,2,FALSE))</f>
        <v>Projected</v>
      </c>
      <c r="I340" s="15">
        <f>IF($U340="","",School!$M$7)</f>
        <v>6</v>
      </c>
      <c r="J340" s="15" t="str">
        <f>IF($U340="","",VLOOKUP(Upload!I340,'Other Codes'!$J$2:$K$8,2,FALSE))</f>
        <v>Total MTPA</v>
      </c>
      <c r="K340" s="15">
        <f>IF($U340="","",'School COVID19'!A18)</f>
        <v>10</v>
      </c>
      <c r="L340" s="15" t="str">
        <f>IF($U340="","",VLOOKUP(K340,'Account Codes'!$E:$F,2,FALSE))</f>
        <v>COVID Aid</v>
      </c>
      <c r="M340" s="15">
        <f>IF($U340="","",'School COVID19'!B18)</f>
        <v>10</v>
      </c>
      <c r="N340" s="15" t="str">
        <f>IF($U340="","",VLOOKUP(CONCATENATE(Upload!$K340,Upload!M340),'Account Codes'!$B:$I,8,FALSE))</f>
        <v>COVID Aid</v>
      </c>
      <c r="O340" s="15">
        <f>IF($U340="","",'School COVID19'!$I$2)</f>
        <v>40</v>
      </c>
      <c r="P340" s="15" t="str">
        <f>IF($U340="","",VLOOKUP(CONCATENATE(Upload!$K340,Upload!O340),'Account Codes'!$C:$L,10,FALSE))</f>
        <v>COVID Aid Column</v>
      </c>
      <c r="Q340" s="15">
        <f>IF($U340="","",'School COVID19'!$I$2)</f>
        <v>40</v>
      </c>
      <c r="R340" s="15" t="str">
        <f>IF($U340="","",VLOOKUP(CONCATENATE(Upload!$K340,Upload!Q340),'Account Codes'!$D:$O,12,FALSE))</f>
        <v>COVID Aid Column</v>
      </c>
      <c r="S340" s="13">
        <v>415</v>
      </c>
      <c r="T340" s="15" t="str">
        <f>IF($U340="","",VLOOKUP(CONCATENATE(Upload!$K340,Upload!S340),'Account Codes'!$A:$S,18,FALSE))</f>
        <v>ARPA Housing Column</v>
      </c>
      <c r="U340" s="15" t="str">
        <f>IF('School COVID19'!A18="","",'School COVID19'!I18)</f>
        <v>N/A</v>
      </c>
      <c r="V340" s="15" t="str">
        <f>IF($U340="","",VLOOKUP(CONCATENATE(Upload!$K340,S340),'Account Codes'!$A:$S,19,FALSE))</f>
        <v>Column from portal report where activity is reflected</v>
      </c>
      <c r="W340" s="15">
        <f>IF($U340="","",VLOOKUP(CONCATENATE(Upload!$K340,S340),'Account Codes'!$A:$T,20,FALSE))</f>
        <v>0</v>
      </c>
    </row>
    <row r="341" spans="1:23" x14ac:dyDescent="0.25">
      <c r="A341" s="15">
        <f>IF($U341="","",School!$D$1)</f>
        <v>10</v>
      </c>
      <c r="B341" s="15" t="str">
        <f>IF($U341="","",School!$G$1)</f>
        <v>Barrington school district</v>
      </c>
      <c r="C341" s="15">
        <f>IF($U341="","",School!$D$3)</f>
        <v>2</v>
      </c>
      <c r="D341" s="15" t="str">
        <f>IF($U341="","",School!$G$3)</f>
        <v>Budget to Actual 1</v>
      </c>
      <c r="E341" s="15">
        <f>IF($U341="","",School!$G$2)</f>
        <v>2023</v>
      </c>
      <c r="F341" s="15" t="str">
        <f t="shared" si="19"/>
        <v>Fiscal Year of Report</v>
      </c>
      <c r="G341" s="15">
        <f>IF($U341="","",School!$G$6)</f>
        <v>8</v>
      </c>
      <c r="H341" s="15" t="str">
        <f>IF($U341="","",VLOOKUP(Upload!G341,'Other Codes'!$G$2:$H$10,2,FALSE))</f>
        <v>Projected</v>
      </c>
      <c r="I341" s="15">
        <f>IF($U341="","",School!$M$7)</f>
        <v>6</v>
      </c>
      <c r="J341" s="15" t="str">
        <f>IF($U341="","",VLOOKUP(Upload!I341,'Other Codes'!$J$2:$K$8,2,FALSE))</f>
        <v>Total MTPA</v>
      </c>
      <c r="K341" s="15">
        <f>IF($U341="","",'School COVID19'!A19)</f>
        <v>10</v>
      </c>
      <c r="L341" s="15" t="str">
        <f>IF($U341="","",VLOOKUP(K341,'Account Codes'!$E:$F,2,FALSE))</f>
        <v>COVID Aid</v>
      </c>
      <c r="M341" s="15">
        <f>IF($U341="","",'School COVID19'!B19)</f>
        <v>10</v>
      </c>
      <c r="N341" s="15" t="str">
        <f>IF($U341="","",VLOOKUP(CONCATENATE(Upload!$K341,Upload!M341),'Account Codes'!$B:$I,8,FALSE))</f>
        <v>COVID Aid</v>
      </c>
      <c r="O341" s="15">
        <f>IF($U341="","",'School COVID19'!$I$2)</f>
        <v>40</v>
      </c>
      <c r="P341" s="15" t="str">
        <f>IF($U341="","",VLOOKUP(CONCATENATE(Upload!$K341,Upload!O341),'Account Codes'!$C:$L,10,FALSE))</f>
        <v>COVID Aid Column</v>
      </c>
      <c r="Q341" s="15">
        <f>IF($U341="","",'School COVID19'!$I$2)</f>
        <v>40</v>
      </c>
      <c r="R341" s="15" t="str">
        <f>IF($U341="","",VLOOKUP(CONCATENATE(Upload!$K341,Upload!Q341),'Account Codes'!$D:$O,12,FALSE))</f>
        <v>COVID Aid Column</v>
      </c>
      <c r="S341" s="13">
        <v>416</v>
      </c>
      <c r="T341" s="15" t="str">
        <f>IF($U341="","",VLOOKUP(CONCATENATE(Upload!$K341,Upload!S341),'Account Codes'!$A:$S,18,FALSE))</f>
        <v>ARPA Assistance to Fire Districts Column</v>
      </c>
      <c r="U341" s="15" t="str">
        <f>IF('School COVID19'!A19="","",'School COVID19'!I19)</f>
        <v>N/A</v>
      </c>
      <c r="V341" s="15" t="str">
        <f>IF($U341="","",VLOOKUP(CONCATENATE(Upload!$K341,S341),'Account Codes'!$A:$S,19,FALSE))</f>
        <v>Column from portal report where activity is reflected</v>
      </c>
      <c r="W341" s="15">
        <f>IF($U341="","",VLOOKUP(CONCATENATE(Upload!$K341,S341),'Account Codes'!$A:$T,20,FALSE))</f>
        <v>0</v>
      </c>
    </row>
    <row r="342" spans="1:23" x14ac:dyDescent="0.25">
      <c r="A342" s="15">
        <f>IF($U342="","",School!$D$1)</f>
        <v>10</v>
      </c>
      <c r="B342" s="15" t="str">
        <f>IF($U342="","",School!$G$1)</f>
        <v>Barrington school district</v>
      </c>
      <c r="C342" s="15">
        <f>IF($U342="","",School!$D$3)</f>
        <v>2</v>
      </c>
      <c r="D342" s="15" t="str">
        <f>IF($U342="","",School!$G$3)</f>
        <v>Budget to Actual 1</v>
      </c>
      <c r="E342" s="15">
        <f>IF($U342="","",School!$G$2)</f>
        <v>2023</v>
      </c>
      <c r="F342" s="15" t="str">
        <f t="shared" si="19"/>
        <v>Fiscal Year of Report</v>
      </c>
      <c r="G342" s="15">
        <f>IF($U342="","",School!$G$6)</f>
        <v>8</v>
      </c>
      <c r="H342" s="15" t="str">
        <f>IF($U342="","",VLOOKUP(Upload!G342,'Other Codes'!$G$2:$H$10,2,FALSE))</f>
        <v>Projected</v>
      </c>
      <c r="I342" s="15">
        <f>IF($U342="","",School!$M$7)</f>
        <v>6</v>
      </c>
      <c r="J342" s="15" t="str">
        <f>IF($U342="","",VLOOKUP(Upload!I342,'Other Codes'!$J$2:$K$8,2,FALSE))</f>
        <v>Total MTPA</v>
      </c>
      <c r="K342" s="15">
        <f>IF($U342="","",'School COVID19'!A20)</f>
        <v>10</v>
      </c>
      <c r="L342" s="15" t="str">
        <f>IF($U342="","",VLOOKUP(K342,'Account Codes'!$E:$F,2,FALSE))</f>
        <v>COVID Aid</v>
      </c>
      <c r="M342" s="15">
        <f>IF($U342="","",'School COVID19'!B20)</f>
        <v>10</v>
      </c>
      <c r="N342" s="15" t="str">
        <f>IF($U342="","",VLOOKUP(CONCATENATE(Upload!$K342,Upload!M342),'Account Codes'!$B:$I,8,FALSE))</f>
        <v>COVID Aid</v>
      </c>
      <c r="O342" s="15">
        <f>IF($U342="","",'School COVID19'!$I$2)</f>
        <v>40</v>
      </c>
      <c r="P342" s="15" t="str">
        <f>IF($U342="","",VLOOKUP(CONCATENATE(Upload!$K342,Upload!O342),'Account Codes'!$C:$L,10,FALSE))</f>
        <v>COVID Aid Column</v>
      </c>
      <c r="Q342" s="15">
        <f>IF($U342="","",'School COVID19'!$I$2)</f>
        <v>40</v>
      </c>
      <c r="R342" s="15" t="str">
        <f>IF($U342="","",VLOOKUP(CONCATENATE(Upload!$K342,Upload!Q342),'Account Codes'!$D:$O,12,FALSE))</f>
        <v>COVID Aid Column</v>
      </c>
      <c r="S342" s="13">
        <v>417</v>
      </c>
      <c r="T342" s="15" t="str">
        <f>IF($U342="","",VLOOKUP(CONCATENATE(Upload!$K342,Upload!S342),'Account Codes'!$A:$S,18,FALSE))</f>
        <v>ARPA Government Services Column</v>
      </c>
      <c r="U342" s="15" t="str">
        <f>IF('School COVID19'!A20="","",'School COVID19'!I20)</f>
        <v>N/A</v>
      </c>
      <c r="V342" s="15" t="str">
        <f>IF($U342="","",VLOOKUP(CONCATENATE(Upload!$K342,S342),'Account Codes'!$A:$S,19,FALSE))</f>
        <v>Column from portal report where activity is reflected</v>
      </c>
      <c r="W342" s="15">
        <f>IF($U342="","",VLOOKUP(CONCATENATE(Upload!$K342,S342),'Account Codes'!$A:$T,20,FALSE))</f>
        <v>0</v>
      </c>
    </row>
    <row r="343" spans="1:23" x14ac:dyDescent="0.25">
      <c r="A343" s="15">
        <f>IF($U343="","",School!$D$1)</f>
        <v>10</v>
      </c>
      <c r="B343" s="15" t="str">
        <f>IF($U343="","",School!$G$1)</f>
        <v>Barrington school district</v>
      </c>
      <c r="C343" s="15">
        <f>IF($U343="","",School!$D$3)</f>
        <v>2</v>
      </c>
      <c r="D343" s="15" t="str">
        <f>IF($U343="","",School!$G$3)</f>
        <v>Budget to Actual 1</v>
      </c>
      <c r="E343" s="15">
        <f>IF($U343="","",School!$G$2)</f>
        <v>2023</v>
      </c>
      <c r="F343" s="15" t="str">
        <f t="shared" si="19"/>
        <v>Fiscal Year of Report</v>
      </c>
      <c r="G343" s="15">
        <f>IF($U343="","",School!$G$6)</f>
        <v>8</v>
      </c>
      <c r="H343" s="15" t="str">
        <f>IF($U343="","",VLOOKUP(Upload!G343,'Other Codes'!$G$2:$H$10,2,FALSE))</f>
        <v>Projected</v>
      </c>
      <c r="I343" s="15">
        <f>IF($U343="","",School!$M$7)</f>
        <v>6</v>
      </c>
      <c r="J343" s="15" t="str">
        <f>IF($U343="","",VLOOKUP(Upload!I343,'Other Codes'!$J$2:$K$8,2,FALSE))</f>
        <v>Total MTPA</v>
      </c>
      <c r="K343" s="15">
        <f>IF($U343="","",'School COVID19'!A21)</f>
        <v>10</v>
      </c>
      <c r="L343" s="15" t="str">
        <f>IF($U343="","",VLOOKUP(K343,'Account Codes'!$E:$F,2,FALSE))</f>
        <v>COVID Aid</v>
      </c>
      <c r="M343" s="15">
        <f>IF($U343="","",'School COVID19'!B21)</f>
        <v>10</v>
      </c>
      <c r="N343" s="15" t="str">
        <f>IF($U343="","",VLOOKUP(CONCATENATE(Upload!$K343,Upload!M343),'Account Codes'!$B:$I,8,FALSE))</f>
        <v>COVID Aid</v>
      </c>
      <c r="O343" s="15">
        <f>IF($U343="","",'School COVID19'!$I$2)</f>
        <v>40</v>
      </c>
      <c r="P343" s="15" t="str">
        <f>IF($U343="","",VLOOKUP(CONCATENATE(Upload!$K343,Upload!O343),'Account Codes'!$C:$L,10,FALSE))</f>
        <v>COVID Aid Column</v>
      </c>
      <c r="Q343" s="15">
        <f>IF($U343="","",'School COVID19'!$I$2)</f>
        <v>40</v>
      </c>
      <c r="R343" s="15" t="str">
        <f>IF($U343="","",VLOOKUP(CONCATENATE(Upload!$K343,Upload!Q343),'Account Codes'!$D:$O,12,FALSE))</f>
        <v>COVID Aid Column</v>
      </c>
      <c r="S343" s="13">
        <v>418</v>
      </c>
      <c r="T343" s="15" t="str">
        <f>IF($U343="","",VLOOKUP(CONCATENATE(Upload!$K343,Upload!S343),'Account Codes'!$A:$S,18,FALSE))</f>
        <v>ARPA Other Column</v>
      </c>
      <c r="U343" s="15" t="str">
        <f>IF('School COVID19'!A21="","",'School COVID19'!I21)</f>
        <v>N/A</v>
      </c>
      <c r="V343" s="15" t="str">
        <f>IF($U343="","",VLOOKUP(CONCATENATE(Upload!$K343,S343),'Account Codes'!$A:$S,19,FALSE))</f>
        <v>Column from portal report where activity is reflected</v>
      </c>
      <c r="W343" s="15">
        <f>IF($U343="","",VLOOKUP(CONCATENATE(Upload!$K343,S343),'Account Codes'!$A:$T,20,FALSE))</f>
        <v>0</v>
      </c>
    </row>
    <row r="344" spans="1:23" x14ac:dyDescent="0.25">
      <c r="A344" s="15">
        <f>IF($U344="","",School!$D$1)</f>
        <v>10</v>
      </c>
      <c r="B344" s="15" t="str">
        <f>IF($U344="","",School!$G$1)</f>
        <v>Barrington school district</v>
      </c>
      <c r="C344" s="15">
        <f>IF($U344="","",School!$D$3)</f>
        <v>2</v>
      </c>
      <c r="D344" s="15" t="str">
        <f>IF($U344="","",School!$G$3)</f>
        <v>Budget to Actual 1</v>
      </c>
      <c r="E344" s="15">
        <f>IF($U344="","",School!$G$2)</f>
        <v>2023</v>
      </c>
      <c r="F344" s="15" t="str">
        <f t="shared" si="19"/>
        <v>Fiscal Year of Report</v>
      </c>
      <c r="G344" s="15">
        <f>IF($U344="","",School!$G$6)</f>
        <v>8</v>
      </c>
      <c r="H344" s="15" t="str">
        <f>IF($U344="","",VLOOKUP(Upload!G344,'Other Codes'!$G$2:$H$10,2,FALSE))</f>
        <v>Projected</v>
      </c>
      <c r="I344" s="15">
        <f>IF($U344="","",School!$M$7)</f>
        <v>6</v>
      </c>
      <c r="J344" s="15" t="str">
        <f>IF($U344="","",VLOOKUP(Upload!I344,'Other Codes'!$J$2:$K$8,2,FALSE))</f>
        <v>Total MTPA</v>
      </c>
      <c r="K344" s="15">
        <f>IF($U344="","",'School COVID19'!A22)</f>
        <v>10</v>
      </c>
      <c r="L344" s="15" t="str">
        <f>IF($U344="","",VLOOKUP(K344,'Account Codes'!$E:$F,2,FALSE))</f>
        <v>COVID Aid</v>
      </c>
      <c r="M344" s="15">
        <f>IF($U344="","",'School COVID19'!B22)</f>
        <v>10</v>
      </c>
      <c r="N344" s="15" t="str">
        <f>IF($U344="","",VLOOKUP(CONCATENATE(Upload!$K344,Upload!M344),'Account Codes'!$B:$I,8,FALSE))</f>
        <v>COVID Aid</v>
      </c>
      <c r="O344" s="15">
        <f>IF($U344="","",'School COVID19'!$I$2)</f>
        <v>40</v>
      </c>
      <c r="P344" s="15" t="str">
        <f>IF($U344="","",VLOOKUP(CONCATENATE(Upload!$K344,Upload!O344),'Account Codes'!$C:$L,10,FALSE))</f>
        <v>COVID Aid Column</v>
      </c>
      <c r="Q344" s="15">
        <f>IF($U344="","",'School COVID19'!$I$2)</f>
        <v>40</v>
      </c>
      <c r="R344" s="15" t="str">
        <f>IF($U344="","",VLOOKUP(CONCATENATE(Upload!$K344,Upload!Q344),'Account Codes'!$D:$O,12,FALSE))</f>
        <v>COVID Aid Column</v>
      </c>
      <c r="S344" s="13">
        <v>419</v>
      </c>
      <c r="T344" s="15" t="str">
        <f>IF($U344="","",VLOOKUP(CONCATENATE(Upload!$K344,Upload!S344),'Account Codes'!$A:$S,18,FALSE))</f>
        <v>ARPA Total Column</v>
      </c>
      <c r="U344" s="15" t="str">
        <f>IF('School COVID19'!A22="","",'School COVID19'!I22)</f>
        <v>N/A</v>
      </c>
      <c r="V344" s="15" t="str">
        <f>IF($U344="","",VLOOKUP(CONCATENATE(Upload!$K344,S344),'Account Codes'!$A:$S,19,FALSE))</f>
        <v>Column from portal report where activity is reflected</v>
      </c>
      <c r="W344" s="15">
        <f>IF($U344="","",VLOOKUP(CONCATENATE(Upload!$K344,S344),'Account Codes'!$A:$T,20,FALSE))</f>
        <v>0</v>
      </c>
    </row>
    <row r="345" spans="1:23" x14ac:dyDescent="0.25">
      <c r="A345" s="15"/>
      <c r="B345" s="15"/>
      <c r="C345" s="15"/>
      <c r="D345" s="15"/>
      <c r="E345" s="15"/>
      <c r="F345" s="15"/>
      <c r="G345" s="15"/>
      <c r="H345" s="15"/>
      <c r="I345" s="15"/>
      <c r="J345" s="15"/>
      <c r="K345" s="15"/>
      <c r="L345" s="15"/>
      <c r="M345" s="15"/>
      <c r="N345" s="15"/>
      <c r="O345" s="15"/>
      <c r="P345" s="15"/>
      <c r="Q345" s="15"/>
      <c r="R345" s="15"/>
      <c r="S345" s="15"/>
      <c r="T345" s="15"/>
      <c r="U345" s="15"/>
      <c r="V345" s="15"/>
      <c r="W345" s="15"/>
    </row>
    <row r="346" spans="1:23" x14ac:dyDescent="0.25">
      <c r="A346" s="15"/>
      <c r="B346" s="15"/>
      <c r="C346" s="15"/>
      <c r="D346" s="15"/>
      <c r="E346" s="15"/>
      <c r="F346" s="15"/>
      <c r="G346" s="15"/>
      <c r="H346" s="15"/>
      <c r="I346" s="15"/>
      <c r="J346" s="15"/>
      <c r="K346" s="15"/>
      <c r="L346" s="15"/>
      <c r="M346" s="15"/>
      <c r="N346" s="15"/>
      <c r="O346" s="15"/>
      <c r="P346" s="15"/>
      <c r="Q346" s="15"/>
      <c r="R346" s="15"/>
      <c r="S346" s="15"/>
      <c r="T346" s="15"/>
      <c r="U346" s="15"/>
      <c r="V346" s="15"/>
      <c r="W346" s="15"/>
    </row>
    <row r="347" spans="1:23" x14ac:dyDescent="0.25">
      <c r="A347" s="15"/>
      <c r="B347" s="15"/>
      <c r="C347" s="15"/>
      <c r="D347" s="15"/>
      <c r="E347" s="15"/>
      <c r="F347" s="15"/>
      <c r="G347" s="15"/>
      <c r="H347" s="15"/>
      <c r="I347" s="15"/>
      <c r="J347" s="15"/>
      <c r="K347" s="15"/>
      <c r="L347" s="15"/>
      <c r="M347" s="15"/>
      <c r="N347" s="15"/>
      <c r="O347" s="15"/>
      <c r="P347" s="15"/>
      <c r="Q347" s="15"/>
      <c r="R347" s="15"/>
      <c r="S347" s="15"/>
      <c r="T347" s="15"/>
      <c r="U347" s="15"/>
      <c r="V347" s="15"/>
      <c r="W347" s="15"/>
    </row>
  </sheetData>
  <sheetProtection algorithmName="SHA-512" hashValue="z8AJtV2/+vt2XDK0mNWrCTegMb3PzdbLe36wmrTzELJUFFin6z4GPCmTH2+VB/qyUGSusVjLvuPZK3FYcmFjUQ==" saltValue="XbuERCm85n9TnhTEjcXAIQ==" spinCount="100000" sheet="1" selectLockedCells="1" selectUnlockedCells="1"/>
  <autoFilter ref="A1:W344" xr:uid="{B8BFB123-B799-455B-91D9-C355133663AD}"/>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72203-2FBF-460A-9C3A-00ECE7D05A99}">
  <dimension ref="A1:Y83"/>
  <sheetViews>
    <sheetView topLeftCell="I1" workbookViewId="0">
      <selection activeCell="X10" sqref="X10"/>
    </sheetView>
  </sheetViews>
  <sheetFormatPr defaultRowHeight="15" x14ac:dyDescent="0.25"/>
  <cols>
    <col min="1" max="1" width="5.5703125" style="1" bestFit="1" customWidth="1"/>
    <col min="2" max="2" width="48.5703125" style="1" bestFit="1" customWidth="1"/>
    <col min="3" max="3" width="9.140625" style="1"/>
    <col min="4" max="4" width="5.5703125" style="1" bestFit="1" customWidth="1"/>
    <col min="5" max="5" width="37.5703125" style="1" bestFit="1" customWidth="1"/>
    <col min="6" max="6" width="9.140625" style="1"/>
    <col min="7" max="7" width="5.5703125" style="1" bestFit="1" customWidth="1"/>
    <col min="8" max="8" width="22.42578125" style="1" bestFit="1" customWidth="1"/>
    <col min="9" max="9" width="9.140625" style="1"/>
    <col min="10" max="10" width="5.5703125" style="1" bestFit="1" customWidth="1"/>
    <col min="11" max="11" width="28.42578125" style="1" bestFit="1" customWidth="1"/>
    <col min="12" max="13" width="9.140625" style="1"/>
    <col min="14" max="14" width="13.42578125" style="1" bestFit="1" customWidth="1"/>
    <col min="15" max="16384" width="9.140625" style="1"/>
  </cols>
  <sheetData>
    <row r="1" spans="1:25" x14ac:dyDescent="0.25">
      <c r="A1" s="1" t="s">
        <v>28</v>
      </c>
      <c r="B1" s="1" t="s">
        <v>29</v>
      </c>
      <c r="D1" s="1" t="s">
        <v>28</v>
      </c>
      <c r="E1" s="1" t="s">
        <v>26</v>
      </c>
      <c r="G1" s="1" t="s">
        <v>28</v>
      </c>
      <c r="H1" s="1" t="s">
        <v>30</v>
      </c>
      <c r="J1" s="1" t="s">
        <v>28</v>
      </c>
      <c r="K1" s="1" t="s">
        <v>31</v>
      </c>
      <c r="M1" s="1" t="s">
        <v>28</v>
      </c>
      <c r="N1" s="1" t="s">
        <v>32</v>
      </c>
      <c r="P1" s="1" t="s">
        <v>28</v>
      </c>
      <c r="Q1" s="1" t="s">
        <v>33</v>
      </c>
      <c r="T1" s="1" t="s">
        <v>34</v>
      </c>
      <c r="U1" s="1" t="s">
        <v>35</v>
      </c>
      <c r="X1" s="1" t="s">
        <v>28</v>
      </c>
      <c r="Y1" s="1" t="s">
        <v>31</v>
      </c>
    </row>
    <row r="2" spans="1:25" x14ac:dyDescent="0.25">
      <c r="A2" s="1">
        <v>1010</v>
      </c>
      <c r="B2" s="1" t="s">
        <v>6</v>
      </c>
      <c r="D2" s="1">
        <v>1</v>
      </c>
      <c r="E2" s="1" t="s">
        <v>36</v>
      </c>
      <c r="G2" s="1">
        <v>1</v>
      </c>
      <c r="H2" s="1" t="s">
        <v>37</v>
      </c>
      <c r="J2" s="1">
        <v>1</v>
      </c>
      <c r="K2" s="1" t="s">
        <v>8</v>
      </c>
      <c r="M2" s="1">
        <v>10</v>
      </c>
      <c r="N2" s="1" t="s">
        <v>38</v>
      </c>
      <c r="P2" s="1">
        <v>1</v>
      </c>
      <c r="Q2" s="1" t="s">
        <v>39</v>
      </c>
      <c r="T2" s="1">
        <v>1</v>
      </c>
      <c r="U2" s="1" t="s">
        <v>40</v>
      </c>
      <c r="X2" s="1">
        <v>8</v>
      </c>
      <c r="Y2" s="1" t="s">
        <v>600</v>
      </c>
    </row>
    <row r="3" spans="1:25" x14ac:dyDescent="0.25">
      <c r="A3" s="1">
        <v>1020</v>
      </c>
      <c r="B3" s="1" t="s">
        <v>41</v>
      </c>
      <c r="D3" s="1">
        <v>2</v>
      </c>
      <c r="E3" s="1" t="s">
        <v>42</v>
      </c>
      <c r="G3" s="1">
        <v>2</v>
      </c>
      <c r="H3" s="1" t="s">
        <v>43</v>
      </c>
      <c r="J3" s="1">
        <v>2</v>
      </c>
      <c r="K3" s="1" t="s">
        <v>44</v>
      </c>
      <c r="M3" s="1">
        <v>30</v>
      </c>
      <c r="N3" s="1" t="s">
        <v>45</v>
      </c>
      <c r="P3" s="1">
        <v>2</v>
      </c>
      <c r="Q3" s="1" t="s">
        <v>46</v>
      </c>
      <c r="T3" s="1">
        <v>2</v>
      </c>
      <c r="U3" s="1" t="s">
        <v>47</v>
      </c>
      <c r="X3" s="1">
        <v>2</v>
      </c>
      <c r="Y3" s="1" t="s">
        <v>44</v>
      </c>
    </row>
    <row r="4" spans="1:25" x14ac:dyDescent="0.25">
      <c r="A4" s="1">
        <v>1030</v>
      </c>
      <c r="B4" s="1" t="s">
        <v>48</v>
      </c>
      <c r="D4" s="1">
        <v>3</v>
      </c>
      <c r="E4" s="1" t="s">
        <v>27</v>
      </c>
      <c r="G4" s="1">
        <v>3</v>
      </c>
      <c r="H4" s="1" t="s">
        <v>49</v>
      </c>
      <c r="J4" s="1">
        <v>3</v>
      </c>
      <c r="K4" s="1" t="s">
        <v>50</v>
      </c>
      <c r="M4" s="1">
        <v>31</v>
      </c>
      <c r="N4" s="1" t="s">
        <v>51</v>
      </c>
      <c r="P4" s="1">
        <v>3</v>
      </c>
      <c r="Q4" s="1" t="s">
        <v>52</v>
      </c>
      <c r="T4" s="1">
        <v>3</v>
      </c>
      <c r="U4" s="1" t="s">
        <v>53</v>
      </c>
      <c r="X4" s="1">
        <v>10</v>
      </c>
      <c r="Y4" s="1" t="s">
        <v>19</v>
      </c>
    </row>
    <row r="5" spans="1:25" x14ac:dyDescent="0.25">
      <c r="A5" s="1">
        <v>1040</v>
      </c>
      <c r="B5" s="1" t="s">
        <v>54</v>
      </c>
      <c r="D5" s="1">
        <v>4</v>
      </c>
      <c r="E5" s="1" t="s">
        <v>55</v>
      </c>
      <c r="G5" s="1">
        <v>4</v>
      </c>
      <c r="H5" s="1" t="s">
        <v>56</v>
      </c>
      <c r="J5" s="1">
        <v>4</v>
      </c>
      <c r="K5" s="1" t="s">
        <v>16</v>
      </c>
      <c r="M5" s="1">
        <v>50</v>
      </c>
      <c r="N5" s="1" t="s">
        <v>57</v>
      </c>
      <c r="P5" s="1">
        <v>4</v>
      </c>
      <c r="Q5" s="1" t="s">
        <v>58</v>
      </c>
      <c r="T5" s="1">
        <v>4</v>
      </c>
      <c r="U5" s="1" t="s">
        <v>59</v>
      </c>
      <c r="X5" s="1">
        <v>11</v>
      </c>
      <c r="Y5" s="1" t="s">
        <v>20</v>
      </c>
    </row>
    <row r="6" spans="1:25" x14ac:dyDescent="0.25">
      <c r="A6" s="1">
        <v>1050</v>
      </c>
      <c r="B6" s="1" t="s">
        <v>60</v>
      </c>
      <c r="D6" s="1">
        <v>5</v>
      </c>
      <c r="E6" s="1" t="s">
        <v>61</v>
      </c>
      <c r="G6" s="1">
        <v>5</v>
      </c>
      <c r="H6" s="1" t="s">
        <v>62</v>
      </c>
      <c r="J6" s="1">
        <v>5</v>
      </c>
      <c r="K6" s="1" t="s">
        <v>63</v>
      </c>
      <c r="M6" s="1">
        <v>55</v>
      </c>
      <c r="N6" s="1" t="s">
        <v>64</v>
      </c>
      <c r="P6" s="1">
        <v>5</v>
      </c>
      <c r="Q6" s="1" t="s">
        <v>65</v>
      </c>
      <c r="T6" s="1">
        <v>5</v>
      </c>
      <c r="U6" s="1" t="s">
        <v>66</v>
      </c>
      <c r="X6" s="1">
        <v>12</v>
      </c>
      <c r="Y6" s="1" t="s">
        <v>669</v>
      </c>
    </row>
    <row r="7" spans="1:25" x14ac:dyDescent="0.25">
      <c r="A7" s="1">
        <v>1060</v>
      </c>
      <c r="B7" s="1" t="s">
        <v>67</v>
      </c>
      <c r="G7" s="1">
        <v>6</v>
      </c>
      <c r="H7" s="1" t="s">
        <v>68</v>
      </c>
      <c r="J7" s="1">
        <v>6</v>
      </c>
      <c r="K7" s="1" t="s">
        <v>10</v>
      </c>
      <c r="P7" s="1">
        <v>6</v>
      </c>
      <c r="Q7" s="1" t="s">
        <v>69</v>
      </c>
      <c r="T7" s="1">
        <v>6</v>
      </c>
      <c r="U7" s="1" t="s">
        <v>70</v>
      </c>
      <c r="X7" s="1">
        <v>13</v>
      </c>
      <c r="Y7" s="1" t="s">
        <v>10</v>
      </c>
    </row>
    <row r="8" spans="1:25" x14ac:dyDescent="0.25">
      <c r="A8" s="1">
        <v>1070</v>
      </c>
      <c r="B8" s="1" t="s">
        <v>71</v>
      </c>
      <c r="G8" s="1">
        <v>7</v>
      </c>
      <c r="H8" s="1" t="s">
        <v>18</v>
      </c>
      <c r="J8" s="1">
        <v>7</v>
      </c>
      <c r="K8" s="1" t="s">
        <v>72</v>
      </c>
      <c r="P8" s="1">
        <v>7</v>
      </c>
      <c r="Q8" s="1" t="s">
        <v>73</v>
      </c>
      <c r="T8" s="1">
        <v>7</v>
      </c>
      <c r="U8" s="1" t="s">
        <v>74</v>
      </c>
      <c r="X8" s="1">
        <v>14</v>
      </c>
      <c r="Y8" s="1" t="s">
        <v>666</v>
      </c>
    </row>
    <row r="9" spans="1:25" x14ac:dyDescent="0.25">
      <c r="A9" s="1">
        <v>1080</v>
      </c>
      <c r="B9" s="1" t="s">
        <v>75</v>
      </c>
      <c r="G9" s="1">
        <v>8</v>
      </c>
      <c r="H9" s="1" t="s">
        <v>11</v>
      </c>
      <c r="J9" s="1">
        <v>15</v>
      </c>
      <c r="K9" s="1" t="s">
        <v>664</v>
      </c>
      <c r="P9" s="1">
        <v>8</v>
      </c>
      <c r="Q9" s="1" t="s">
        <v>76</v>
      </c>
      <c r="X9" s="1">
        <v>15</v>
      </c>
      <c r="Y9" s="1" t="s">
        <v>664</v>
      </c>
    </row>
    <row r="10" spans="1:25" x14ac:dyDescent="0.25">
      <c r="A10" s="1">
        <v>1090</v>
      </c>
      <c r="B10" s="1" t="s">
        <v>77</v>
      </c>
      <c r="G10" s="1">
        <v>9</v>
      </c>
      <c r="H10" s="1" t="s">
        <v>78</v>
      </c>
    </row>
    <row r="11" spans="1:25" x14ac:dyDescent="0.25">
      <c r="A11" s="1">
        <v>1100</v>
      </c>
      <c r="B11" s="1" t="s">
        <v>79</v>
      </c>
    </row>
    <row r="12" spans="1:25" x14ac:dyDescent="0.25">
      <c r="A12" s="1">
        <v>1110</v>
      </c>
      <c r="B12" s="1" t="s">
        <v>80</v>
      </c>
    </row>
    <row r="13" spans="1:25" x14ac:dyDescent="0.25">
      <c r="A13" s="1">
        <v>1120</v>
      </c>
      <c r="B13" s="1" t="s">
        <v>81</v>
      </c>
    </row>
    <row r="14" spans="1:25" x14ac:dyDescent="0.25">
      <c r="A14" s="1">
        <v>1130</v>
      </c>
      <c r="B14" s="1" t="s">
        <v>82</v>
      </c>
    </row>
    <row r="15" spans="1:25" x14ac:dyDescent="0.25">
      <c r="A15" s="1">
        <v>1140</v>
      </c>
      <c r="B15" s="1" t="s">
        <v>83</v>
      </c>
    </row>
    <row r="16" spans="1:25" x14ac:dyDescent="0.25">
      <c r="A16" s="1">
        <v>1150</v>
      </c>
      <c r="B16" s="1" t="s">
        <v>84</v>
      </c>
    </row>
    <row r="17" spans="1:2" x14ac:dyDescent="0.25">
      <c r="A17" s="1">
        <v>1160</v>
      </c>
      <c r="B17" s="1" t="s">
        <v>85</v>
      </c>
    </row>
    <row r="18" spans="1:2" x14ac:dyDescent="0.25">
      <c r="A18" s="1">
        <v>1170</v>
      </c>
      <c r="B18" s="1" t="s">
        <v>86</v>
      </c>
    </row>
    <row r="19" spans="1:2" x14ac:dyDescent="0.25">
      <c r="A19" s="1">
        <v>1180</v>
      </c>
      <c r="B19" s="1" t="s">
        <v>87</v>
      </c>
    </row>
    <row r="20" spans="1:2" x14ac:dyDescent="0.25">
      <c r="A20" s="1">
        <v>1190</v>
      </c>
      <c r="B20" s="1" t="s">
        <v>88</v>
      </c>
    </row>
    <row r="21" spans="1:2" x14ac:dyDescent="0.25">
      <c r="A21" s="1">
        <v>1200</v>
      </c>
      <c r="B21" s="1" t="s">
        <v>89</v>
      </c>
    </row>
    <row r="22" spans="1:2" x14ac:dyDescent="0.25">
      <c r="A22" s="1">
        <v>1210</v>
      </c>
      <c r="B22" s="1" t="s">
        <v>90</v>
      </c>
    </row>
    <row r="23" spans="1:2" x14ac:dyDescent="0.25">
      <c r="A23" s="1">
        <v>1220</v>
      </c>
      <c r="B23" s="1" t="s">
        <v>91</v>
      </c>
    </row>
    <row r="24" spans="1:2" x14ac:dyDescent="0.25">
      <c r="A24" s="1">
        <v>1230</v>
      </c>
      <c r="B24" s="1" t="s">
        <v>92</v>
      </c>
    </row>
    <row r="25" spans="1:2" x14ac:dyDescent="0.25">
      <c r="A25" s="1">
        <v>1240</v>
      </c>
      <c r="B25" s="1" t="s">
        <v>93</v>
      </c>
    </row>
    <row r="26" spans="1:2" x14ac:dyDescent="0.25">
      <c r="A26" s="1">
        <v>1250</v>
      </c>
      <c r="B26" s="1" t="s">
        <v>94</v>
      </c>
    </row>
    <row r="27" spans="1:2" x14ac:dyDescent="0.25">
      <c r="A27" s="1">
        <v>1260</v>
      </c>
      <c r="B27" s="1" t="s">
        <v>95</v>
      </c>
    </row>
    <row r="28" spans="1:2" x14ac:dyDescent="0.25">
      <c r="A28" s="1">
        <v>1270</v>
      </c>
      <c r="B28" s="1" t="s">
        <v>96</v>
      </c>
    </row>
    <row r="29" spans="1:2" x14ac:dyDescent="0.25">
      <c r="A29" s="1">
        <v>1280</v>
      </c>
      <c r="B29" s="1" t="s">
        <v>97</v>
      </c>
    </row>
    <row r="30" spans="1:2" x14ac:dyDescent="0.25">
      <c r="A30" s="1">
        <v>1290</v>
      </c>
      <c r="B30" s="1" t="s">
        <v>98</v>
      </c>
    </row>
    <row r="31" spans="1:2" x14ac:dyDescent="0.25">
      <c r="A31" s="1">
        <v>1300</v>
      </c>
      <c r="B31" s="1" t="s">
        <v>99</v>
      </c>
    </row>
    <row r="32" spans="1:2" x14ac:dyDescent="0.25">
      <c r="A32" s="1">
        <v>1310</v>
      </c>
      <c r="B32" s="1" t="s">
        <v>100</v>
      </c>
    </row>
    <row r="33" spans="1:2" x14ac:dyDescent="0.25">
      <c r="A33" s="1">
        <v>1320</v>
      </c>
      <c r="B33" s="1" t="s">
        <v>101</v>
      </c>
    </row>
    <row r="34" spans="1:2" x14ac:dyDescent="0.25">
      <c r="A34" s="1">
        <v>1330</v>
      </c>
      <c r="B34" s="1" t="s">
        <v>102</v>
      </c>
    </row>
    <row r="35" spans="1:2" x14ac:dyDescent="0.25">
      <c r="A35" s="1">
        <v>1340</v>
      </c>
      <c r="B35" s="1" t="s">
        <v>103</v>
      </c>
    </row>
    <row r="36" spans="1:2" x14ac:dyDescent="0.25">
      <c r="A36" s="1">
        <v>1350</v>
      </c>
      <c r="B36" s="1" t="s">
        <v>104</v>
      </c>
    </row>
    <row r="37" spans="1:2" x14ac:dyDescent="0.25">
      <c r="A37" s="1">
        <v>1360</v>
      </c>
      <c r="B37" s="1" t="s">
        <v>105</v>
      </c>
    </row>
    <row r="38" spans="1:2" x14ac:dyDescent="0.25">
      <c r="A38" s="1">
        <v>1370</v>
      </c>
      <c r="B38" s="1" t="s">
        <v>106</v>
      </c>
    </row>
    <row r="39" spans="1:2" x14ac:dyDescent="0.25">
      <c r="A39" s="1">
        <v>1380</v>
      </c>
      <c r="B39" s="1" t="s">
        <v>107</v>
      </c>
    </row>
    <row r="40" spans="1:2" x14ac:dyDescent="0.25">
      <c r="A40" s="1">
        <v>1390</v>
      </c>
      <c r="B40" s="1" t="s">
        <v>108</v>
      </c>
    </row>
    <row r="41" spans="1:2" x14ac:dyDescent="0.25">
      <c r="A41" s="1">
        <v>10</v>
      </c>
      <c r="B41" s="1" t="s">
        <v>109</v>
      </c>
    </row>
    <row r="42" spans="1:2" x14ac:dyDescent="0.25">
      <c r="A42" s="1">
        <v>20</v>
      </c>
      <c r="B42" s="1" t="s">
        <v>110</v>
      </c>
    </row>
    <row r="43" spans="1:2" x14ac:dyDescent="0.25">
      <c r="A43" s="1">
        <v>30</v>
      </c>
      <c r="B43" s="1" t="s">
        <v>111</v>
      </c>
    </row>
    <row r="44" spans="1:2" x14ac:dyDescent="0.25">
      <c r="A44" s="1">
        <v>40</v>
      </c>
      <c r="B44" s="1" t="s">
        <v>112</v>
      </c>
    </row>
    <row r="45" spans="1:2" x14ac:dyDescent="0.25">
      <c r="A45" s="1">
        <v>50</v>
      </c>
      <c r="B45" s="1" t="s">
        <v>113</v>
      </c>
    </row>
    <row r="46" spans="1:2" x14ac:dyDescent="0.25">
      <c r="A46" s="1">
        <v>60</v>
      </c>
      <c r="B46" s="1" t="s">
        <v>114</v>
      </c>
    </row>
    <row r="47" spans="1:2" x14ac:dyDescent="0.25">
      <c r="A47" s="1">
        <v>70</v>
      </c>
      <c r="B47" s="1" t="s">
        <v>115</v>
      </c>
    </row>
    <row r="48" spans="1:2" x14ac:dyDescent="0.25">
      <c r="A48" s="1">
        <v>80</v>
      </c>
      <c r="B48" s="1" t="s">
        <v>116</v>
      </c>
    </row>
    <row r="49" spans="1:5" x14ac:dyDescent="0.25">
      <c r="A49" s="1">
        <v>90</v>
      </c>
      <c r="B49" s="1" t="s">
        <v>117</v>
      </c>
    </row>
    <row r="50" spans="1:5" x14ac:dyDescent="0.25">
      <c r="A50" s="1">
        <v>100</v>
      </c>
      <c r="B50" s="1" t="s">
        <v>118</v>
      </c>
      <c r="D50" s="1" t="s">
        <v>119</v>
      </c>
      <c r="E50" s="1" t="s">
        <v>119</v>
      </c>
    </row>
    <row r="51" spans="1:5" x14ac:dyDescent="0.25">
      <c r="A51" s="1">
        <v>110</v>
      </c>
      <c r="B51" s="1" t="s">
        <v>120</v>
      </c>
    </row>
    <row r="52" spans="1:5" x14ac:dyDescent="0.25">
      <c r="A52" s="1">
        <v>120</v>
      </c>
      <c r="B52" s="1" t="s">
        <v>121</v>
      </c>
    </row>
    <row r="53" spans="1:5" x14ac:dyDescent="0.25">
      <c r="A53" s="1">
        <v>130</v>
      </c>
      <c r="B53" s="1" t="s">
        <v>122</v>
      </c>
    </row>
    <row r="54" spans="1:5" x14ac:dyDescent="0.25">
      <c r="A54" s="1">
        <v>140</v>
      </c>
      <c r="B54" s="1" t="s">
        <v>123</v>
      </c>
    </row>
    <row r="55" spans="1:5" x14ac:dyDescent="0.25">
      <c r="A55" s="1">
        <v>150</v>
      </c>
      <c r="B55" s="1" t="s">
        <v>124</v>
      </c>
    </row>
    <row r="56" spans="1:5" x14ac:dyDescent="0.25">
      <c r="A56" s="1">
        <v>160</v>
      </c>
      <c r="B56" s="1" t="s">
        <v>125</v>
      </c>
    </row>
    <row r="57" spans="1:5" x14ac:dyDescent="0.25">
      <c r="A57" s="1">
        <v>170</v>
      </c>
      <c r="B57" s="1" t="s">
        <v>126</v>
      </c>
    </row>
    <row r="58" spans="1:5" x14ac:dyDescent="0.25">
      <c r="A58" s="1">
        <v>180</v>
      </c>
      <c r="B58" s="1" t="s">
        <v>127</v>
      </c>
    </row>
    <row r="59" spans="1:5" x14ac:dyDescent="0.25">
      <c r="A59" s="1">
        <v>190</v>
      </c>
      <c r="B59" s="1" t="s">
        <v>128</v>
      </c>
    </row>
    <row r="60" spans="1:5" x14ac:dyDescent="0.25">
      <c r="A60" s="1">
        <v>200</v>
      </c>
      <c r="B60" s="1" t="s">
        <v>129</v>
      </c>
    </row>
    <row r="61" spans="1:5" x14ac:dyDescent="0.25">
      <c r="A61" s="1">
        <v>210</v>
      </c>
      <c r="B61" s="1" t="s">
        <v>130</v>
      </c>
    </row>
    <row r="62" spans="1:5" x14ac:dyDescent="0.25">
      <c r="A62" s="1">
        <v>220</v>
      </c>
      <c r="B62" s="1" t="s">
        <v>131</v>
      </c>
    </row>
    <row r="63" spans="1:5" x14ac:dyDescent="0.25">
      <c r="A63" s="1">
        <v>230</v>
      </c>
      <c r="B63" s="1" t="s">
        <v>132</v>
      </c>
    </row>
    <row r="64" spans="1:5" x14ac:dyDescent="0.25">
      <c r="A64" s="1">
        <v>240</v>
      </c>
      <c r="B64" s="1" t="s">
        <v>133</v>
      </c>
    </row>
    <row r="65" spans="1:2" x14ac:dyDescent="0.25">
      <c r="A65" s="1">
        <v>250</v>
      </c>
      <c r="B65" s="1" t="s">
        <v>134</v>
      </c>
    </row>
    <row r="66" spans="1:2" x14ac:dyDescent="0.25">
      <c r="A66" s="1">
        <v>260</v>
      </c>
      <c r="B66" s="1" t="s">
        <v>135</v>
      </c>
    </row>
    <row r="67" spans="1:2" x14ac:dyDescent="0.25">
      <c r="A67" s="1">
        <v>270</v>
      </c>
      <c r="B67" s="1" t="s">
        <v>136</v>
      </c>
    </row>
    <row r="68" spans="1:2" x14ac:dyDescent="0.25">
      <c r="A68" s="1">
        <v>280</v>
      </c>
      <c r="B68" s="1" t="s">
        <v>137</v>
      </c>
    </row>
    <row r="69" spans="1:2" x14ac:dyDescent="0.25">
      <c r="A69" s="1">
        <v>290</v>
      </c>
      <c r="B69" s="1" t="s">
        <v>138</v>
      </c>
    </row>
    <row r="70" spans="1:2" x14ac:dyDescent="0.25">
      <c r="A70" s="1">
        <v>300</v>
      </c>
      <c r="B70" s="1" t="s">
        <v>139</v>
      </c>
    </row>
    <row r="71" spans="1:2" x14ac:dyDescent="0.25">
      <c r="A71" s="1">
        <v>310</v>
      </c>
      <c r="B71" s="1" t="s">
        <v>140</v>
      </c>
    </row>
    <row r="72" spans="1:2" x14ac:dyDescent="0.25">
      <c r="A72" s="1">
        <v>320</v>
      </c>
      <c r="B72" s="1" t="s">
        <v>141</v>
      </c>
    </row>
    <row r="73" spans="1:2" x14ac:dyDescent="0.25">
      <c r="A73" s="1">
        <v>330</v>
      </c>
      <c r="B73" s="1" t="s">
        <v>142</v>
      </c>
    </row>
    <row r="74" spans="1:2" x14ac:dyDescent="0.25">
      <c r="A74" s="1">
        <v>340</v>
      </c>
      <c r="B74" s="1" t="s">
        <v>143</v>
      </c>
    </row>
    <row r="75" spans="1:2" x14ac:dyDescent="0.25">
      <c r="A75" s="1">
        <v>350</v>
      </c>
      <c r="B75" s="1" t="s">
        <v>144</v>
      </c>
    </row>
    <row r="76" spans="1:2" x14ac:dyDescent="0.25">
      <c r="A76" s="1">
        <v>360</v>
      </c>
      <c r="B76" s="1" t="s">
        <v>145</v>
      </c>
    </row>
    <row r="77" spans="1:2" x14ac:dyDescent="0.25">
      <c r="A77" s="1">
        <v>370</v>
      </c>
      <c r="B77" s="1" t="s">
        <v>146</v>
      </c>
    </row>
    <row r="78" spans="1:2" x14ac:dyDescent="0.25">
      <c r="A78" s="1">
        <v>380</v>
      </c>
      <c r="B78" s="1" t="s">
        <v>147</v>
      </c>
    </row>
    <row r="79" spans="1:2" x14ac:dyDescent="0.25">
      <c r="A79" s="1">
        <v>390</v>
      </c>
      <c r="B79" s="1" t="s">
        <v>148</v>
      </c>
    </row>
    <row r="80" spans="1:2" x14ac:dyDescent="0.25">
      <c r="A80" s="1">
        <v>960</v>
      </c>
      <c r="B80" s="1" t="s">
        <v>149</v>
      </c>
    </row>
    <row r="81" spans="1:2" x14ac:dyDescent="0.25">
      <c r="A81" s="1">
        <v>970</v>
      </c>
      <c r="B81" s="1" t="s">
        <v>150</v>
      </c>
    </row>
    <row r="82" spans="1:2" x14ac:dyDescent="0.25">
      <c r="A82" s="1">
        <v>980</v>
      </c>
      <c r="B82" s="1" t="s">
        <v>151</v>
      </c>
    </row>
    <row r="83" spans="1:2" x14ac:dyDescent="0.25">
      <c r="A83" s="1">
        <v>990</v>
      </c>
      <c r="B83" s="1" t="s">
        <v>152</v>
      </c>
    </row>
  </sheetData>
  <sheetProtection algorithmName="SHA-512" hashValue="f4+EON0j7SY1iTJ5hA02Drc1U9/HtKliP+zOLMpOWzngppfDhxpMAleownCDE+HIVN3EyOKaF8qeeC47R8nUQg==" saltValue="LYI3pGGUp0vI5YiRKulIeQ==" spinCount="100000" sheet="1" objects="1" scenario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9</vt:i4>
      </vt:variant>
    </vt:vector>
  </HeadingPairs>
  <TitlesOfParts>
    <vt:vector size="19" baseType="lpstr">
      <vt:lpstr>High level instructions</vt:lpstr>
      <vt:lpstr>Municipal</vt:lpstr>
      <vt:lpstr>Municipal Cash</vt:lpstr>
      <vt:lpstr>Municipal COVID19 </vt:lpstr>
      <vt:lpstr>School</vt:lpstr>
      <vt:lpstr>School Cash</vt:lpstr>
      <vt:lpstr>School COVID19</vt:lpstr>
      <vt:lpstr>Upload</vt:lpstr>
      <vt:lpstr>Other Codes</vt:lpstr>
      <vt:lpstr>Account Codes</vt:lpstr>
      <vt:lpstr>Insurance</vt:lpstr>
      <vt:lpstr>muni</vt:lpstr>
      <vt:lpstr>muni1</vt:lpstr>
      <vt:lpstr>'Account Codes'!Print_Area</vt:lpstr>
      <vt:lpstr>Report</vt:lpstr>
      <vt:lpstr>Reportname</vt:lpstr>
      <vt:lpstr>School</vt:lpstr>
      <vt:lpstr>school1</vt:lpstr>
      <vt:lpstr>Union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Coleman, Steve (DOR)</dc:creator>
  <cp:lastModifiedBy>Barrette, Jill (DOR)</cp:lastModifiedBy>
  <cp:lastPrinted>2022-01-18T16:45:33Z</cp:lastPrinted>
  <dcterms:created xsi:type="dcterms:W3CDTF">2020-03-31T14:40:19Z</dcterms:created>
  <dcterms:modified xsi:type="dcterms:W3CDTF">2023-01-13T19:47:37Z</dcterms:modified>
</cp:coreProperties>
</file>