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West Warwick\"/>
    </mc:Choice>
  </mc:AlternateContent>
  <xr:revisionPtr revIDLastSave="0" documentId="13_ncr:1_{C9E09974-4063-4361-B86C-FAD6ED2F75DD}" xr6:coauthVersionLast="47" xr6:coauthVersionMax="47" xr10:uidLastSave="{00000000-0000-0000-0000-000000000000}"/>
  <bookViews>
    <workbookView xWindow="23880" yWindow="-1635" windowWidth="24240" windowHeight="13140" tabRatio="830" xr2:uid="{DB98E9AB-6B23-4364-911B-9AA76E58EE7D}"/>
  </bookViews>
  <sheets>
    <sheet name="SB767 Summary" sheetId="1" r:id="rId1"/>
    <sheet name="List" sheetId="11" r:id="rId2"/>
    <sheet name="Engineering for WWTF Clarifiers" sheetId="10" r:id="rId3"/>
    <sheet name="Centrifuge and Water Meter Cham" sheetId="12" r:id="rId4"/>
    <sheet name="Upgrade to Vet Park facilities" sheetId="13" r:id="rId5"/>
    <sheet name="Painting of Caboose" sheetId="14" r:id="rId6"/>
    <sheet name="LED Light at Riverpoint" sheetId="15" r:id="rId7"/>
    <sheet name="Reconstruction of turf at Rec" sheetId="16" r:id="rId8"/>
    <sheet name="Cybersecurity planning" sheetId="17" r:id="rId9"/>
    <sheet name="New Bleacher system" sheetId="22" r:id="rId10"/>
    <sheet name="WWTF removal of Storage tank " sheetId="23" r:id="rId11"/>
    <sheet name="Covid Salaries" sheetId="24" r:id="rId12"/>
    <sheet name="Irrigation for Natick and Rainh" sheetId="25" r:id="rId13"/>
    <sheet name="Pavement management study" sheetId="26" r:id="rId14"/>
    <sheet name="Replacement of Sewer Line" sheetId="27" r:id="rId15"/>
    <sheet name="Carpet replacement at Town Hall" sheetId="28" r:id="rId16"/>
    <sheet name="miscellaneous projects at Senio" sheetId="29" r:id="rId17"/>
    <sheet name="Odor Control Study at Wastewate" sheetId="30" r:id="rId18"/>
    <sheet name="Lighting at Amby Smith Field" sheetId="31" r:id="rId19"/>
    <sheet name="Sprinkler upgrades to library f" sheetId="32" r:id="rId20"/>
    <sheet name="New DPW vehicles" sheetId="33" r:id="rId21"/>
    <sheet name="restoration of easement access" sheetId="34" r:id="rId22"/>
    <sheet name="Public safety Radios upgrade" sheetId="35" r:id="rId23"/>
    <sheet name="AV Upgrades to Council Chambers" sheetId="36" r:id="rId24"/>
    <sheet name="Essential Worker Pay" sheetId="37" r:id="rId25"/>
    <sheet name="Covid Health Exp" sheetId="38" r:id="rId26"/>
    <sheet name="First Responder Emergency Vehic" sheetId="40" r:id="rId27"/>
    <sheet name="Cyber Security Upgrades -" sheetId="41" r:id="rId28"/>
    <sheet name="Upgrades to Website Domain" sheetId="42" r:id="rId29"/>
    <sheet name="Website &amp; Hosting Upgrade" sheetId="43" r:id="rId30"/>
    <sheet name="Brackets" sheetId="44" r:id="rId31"/>
    <sheet name="Police Navigator Clinician Serv" sheetId="45" r:id="rId32"/>
    <sheet name="Clarifiers Project for WWTF" sheetId="46" r:id="rId33"/>
    <sheet name="Field Improvements" sheetId="47" r:id="rId34"/>
    <sheet name="Field lighting Project" sheetId="48" r:id="rId35"/>
    <sheet name="Irrigation Systems" sheetId="49" r:id="rId36"/>
    <sheet name="Boiler repair" sheetId="50" r:id="rId37"/>
  </sheets>
  <definedNames>
    <definedName name="_xlnm.Print_Area" localSheetId="0">'SB767 Summary'!$A$1:$L$23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G12" i="1"/>
  <c r="F12" i="1"/>
  <c r="D29" i="50"/>
  <c r="D26" i="50"/>
  <c r="C26" i="50"/>
  <c r="B26" i="50"/>
  <c r="D21" i="50"/>
  <c r="D17" i="50"/>
  <c r="C17" i="50"/>
  <c r="C6" i="50" s="1"/>
  <c r="B17" i="50"/>
  <c r="B6" i="50" s="1"/>
  <c r="D10" i="50"/>
  <c r="D29" i="49"/>
  <c r="D26" i="49"/>
  <c r="C26" i="49"/>
  <c r="B26" i="49"/>
  <c r="D21" i="49"/>
  <c r="D17" i="49"/>
  <c r="C17" i="49"/>
  <c r="C6" i="49" s="1"/>
  <c r="B17" i="49"/>
  <c r="B6" i="49" s="1"/>
  <c r="D10" i="49"/>
  <c r="D29" i="48"/>
  <c r="D26" i="48"/>
  <c r="C26" i="48"/>
  <c r="B26" i="48"/>
  <c r="D21" i="48"/>
  <c r="C17" i="48"/>
  <c r="C6" i="48" s="1"/>
  <c r="B17" i="48"/>
  <c r="B6" i="48" s="1"/>
  <c r="D10" i="48"/>
  <c r="D17" i="48" s="1"/>
  <c r="D6" i="48" s="1"/>
  <c r="D29" i="47"/>
  <c r="C26" i="47"/>
  <c r="B26" i="47"/>
  <c r="D21" i="47"/>
  <c r="D26" i="47" s="1"/>
  <c r="C17" i="47"/>
  <c r="B17" i="47"/>
  <c r="D10" i="47"/>
  <c r="D17" i="47" s="1"/>
  <c r="D29" i="46"/>
  <c r="D26" i="46"/>
  <c r="C26" i="46"/>
  <c r="B26" i="46"/>
  <c r="D21" i="46"/>
  <c r="C17" i="46"/>
  <c r="B17" i="46"/>
  <c r="B6" i="46" s="1"/>
  <c r="D10" i="46"/>
  <c r="D17" i="46" s="1"/>
  <c r="D6" i="46" s="1"/>
  <c r="B6" i="45"/>
  <c r="D29" i="45"/>
  <c r="D26" i="45"/>
  <c r="C26" i="45"/>
  <c r="B26" i="45"/>
  <c r="D21" i="45"/>
  <c r="C17" i="45"/>
  <c r="B17" i="45"/>
  <c r="D10" i="45"/>
  <c r="D17" i="45" s="1"/>
  <c r="D6" i="45" s="1"/>
  <c r="D29" i="44"/>
  <c r="D26" i="44"/>
  <c r="C26" i="44"/>
  <c r="B26" i="44"/>
  <c r="D21" i="44"/>
  <c r="D17" i="44"/>
  <c r="C17" i="44"/>
  <c r="B17" i="44"/>
  <c r="B6" i="44" s="1"/>
  <c r="D10" i="44"/>
  <c r="D29" i="43"/>
  <c r="D26" i="43"/>
  <c r="C26" i="43"/>
  <c r="B26" i="43"/>
  <c r="D21" i="43"/>
  <c r="D17" i="43"/>
  <c r="C17" i="43"/>
  <c r="B17" i="43"/>
  <c r="B6" i="43" s="1"/>
  <c r="D10" i="43"/>
  <c r="D29" i="42"/>
  <c r="C26" i="42"/>
  <c r="B26" i="42"/>
  <c r="D21" i="42"/>
  <c r="D26" i="42" s="1"/>
  <c r="D17" i="42"/>
  <c r="C17" i="42"/>
  <c r="B17" i="42"/>
  <c r="D10" i="42"/>
  <c r="B6" i="42"/>
  <c r="D29" i="41"/>
  <c r="C26" i="41"/>
  <c r="B26" i="41"/>
  <c r="D21" i="41"/>
  <c r="D26" i="41" s="1"/>
  <c r="D17" i="41"/>
  <c r="C17" i="41"/>
  <c r="B17" i="41"/>
  <c r="D10" i="41"/>
  <c r="B6" i="41"/>
  <c r="D29" i="40"/>
  <c r="D26" i="40"/>
  <c r="C26" i="40"/>
  <c r="B26" i="40"/>
  <c r="D21" i="40"/>
  <c r="D17" i="40"/>
  <c r="C17" i="40"/>
  <c r="C6" i="40" s="1"/>
  <c r="B17" i="40"/>
  <c r="B6" i="40" s="1"/>
  <c r="D10" i="40"/>
  <c r="D29" i="38"/>
  <c r="D26" i="38"/>
  <c r="C26" i="38"/>
  <c r="B26" i="38"/>
  <c r="D21" i="38"/>
  <c r="D17" i="38"/>
  <c r="C17" i="38"/>
  <c r="C6" i="38" s="1"/>
  <c r="B17" i="38"/>
  <c r="B6" i="38" s="1"/>
  <c r="D10" i="38"/>
  <c r="D29" i="37"/>
  <c r="D26" i="37"/>
  <c r="C26" i="37"/>
  <c r="B26" i="37"/>
  <c r="D21" i="37"/>
  <c r="D17" i="37"/>
  <c r="C17" i="37"/>
  <c r="C6" i="37" s="1"/>
  <c r="B17" i="37"/>
  <c r="B6" i="37" s="1"/>
  <c r="D10" i="37"/>
  <c r="D29" i="36"/>
  <c r="D26" i="36"/>
  <c r="C26" i="36"/>
  <c r="B26" i="36"/>
  <c r="D21" i="36"/>
  <c r="D17" i="36"/>
  <c r="C17" i="36"/>
  <c r="C6" i="36" s="1"/>
  <c r="B17" i="36"/>
  <c r="B6" i="36" s="1"/>
  <c r="D10" i="36"/>
  <c r="D29" i="35"/>
  <c r="C26" i="35"/>
  <c r="B26" i="35"/>
  <c r="D21" i="35"/>
  <c r="D26" i="35" s="1"/>
  <c r="D17" i="35"/>
  <c r="C17" i="35"/>
  <c r="C6" i="35" s="1"/>
  <c r="B17" i="35"/>
  <c r="D10" i="35"/>
  <c r="B6" i="35"/>
  <c r="D29" i="34"/>
  <c r="D26" i="34"/>
  <c r="C26" i="34"/>
  <c r="B26" i="34"/>
  <c r="D21" i="34"/>
  <c r="D17" i="34"/>
  <c r="C17" i="34"/>
  <c r="C6" i="34" s="1"/>
  <c r="B17" i="34"/>
  <c r="B6" i="34" s="1"/>
  <c r="D10" i="34"/>
  <c r="D29" i="33"/>
  <c r="C26" i="33"/>
  <c r="B26" i="33"/>
  <c r="D21" i="33"/>
  <c r="D26" i="33" s="1"/>
  <c r="C17" i="33"/>
  <c r="C6" i="33" s="1"/>
  <c r="B17" i="33"/>
  <c r="D10" i="33"/>
  <c r="D17" i="33" s="1"/>
  <c r="D6" i="33" s="1"/>
  <c r="B6" i="33"/>
  <c r="D29" i="32"/>
  <c r="D26" i="32"/>
  <c r="C26" i="32"/>
  <c r="B26" i="32"/>
  <c r="D21" i="32"/>
  <c r="D17" i="32"/>
  <c r="C17" i="32"/>
  <c r="C6" i="32" s="1"/>
  <c r="B17" i="32"/>
  <c r="B6" i="32" s="1"/>
  <c r="D10" i="32"/>
  <c r="D29" i="31"/>
  <c r="D26" i="31"/>
  <c r="C26" i="31"/>
  <c r="B26" i="31"/>
  <c r="D21" i="31"/>
  <c r="D17" i="31"/>
  <c r="C17" i="31"/>
  <c r="C6" i="31" s="1"/>
  <c r="B17" i="31"/>
  <c r="B6" i="31" s="1"/>
  <c r="D10" i="31"/>
  <c r="D29" i="30"/>
  <c r="D26" i="30"/>
  <c r="C26" i="30"/>
  <c r="B26" i="30"/>
  <c r="D21" i="30"/>
  <c r="D17" i="30"/>
  <c r="C17" i="30"/>
  <c r="C6" i="30" s="1"/>
  <c r="B17" i="30"/>
  <c r="B6" i="30" s="1"/>
  <c r="D10" i="30"/>
  <c r="D29" i="29"/>
  <c r="C26" i="29"/>
  <c r="B26" i="29"/>
  <c r="D21" i="29"/>
  <c r="D26" i="29" s="1"/>
  <c r="D17" i="29"/>
  <c r="C17" i="29"/>
  <c r="C6" i="29" s="1"/>
  <c r="B17" i="29"/>
  <c r="D10" i="29"/>
  <c r="B6" i="29"/>
  <c r="D29" i="28"/>
  <c r="C26" i="28"/>
  <c r="B26" i="28"/>
  <c r="D21" i="28"/>
  <c r="D26" i="28" s="1"/>
  <c r="D17" i="28"/>
  <c r="C17" i="28"/>
  <c r="B17" i="28"/>
  <c r="D10" i="28"/>
  <c r="C6" i="28"/>
  <c r="B6" i="28"/>
  <c r="D29" i="27"/>
  <c r="C26" i="27"/>
  <c r="B26" i="27"/>
  <c r="D21" i="27"/>
  <c r="D26" i="27" s="1"/>
  <c r="D17" i="27"/>
  <c r="C17" i="27"/>
  <c r="B17" i="27"/>
  <c r="D10" i="27"/>
  <c r="C6" i="27"/>
  <c r="B6" i="27"/>
  <c r="D29" i="26"/>
  <c r="D26" i="26"/>
  <c r="C26" i="26"/>
  <c r="B26" i="26"/>
  <c r="D21" i="26"/>
  <c r="D17" i="26"/>
  <c r="C17" i="26"/>
  <c r="C6" i="26" s="1"/>
  <c r="B17" i="26"/>
  <c r="B6" i="26" s="1"/>
  <c r="D10" i="26"/>
  <c r="D29" i="25"/>
  <c r="C26" i="25"/>
  <c r="B26" i="25"/>
  <c r="D21" i="25"/>
  <c r="D26" i="25" s="1"/>
  <c r="D17" i="25"/>
  <c r="C17" i="25"/>
  <c r="C6" i="25" s="1"/>
  <c r="B17" i="25"/>
  <c r="D10" i="25"/>
  <c r="B6" i="25"/>
  <c r="D29" i="24"/>
  <c r="D26" i="24"/>
  <c r="C26" i="24"/>
  <c r="B26" i="24"/>
  <c r="D21" i="24"/>
  <c r="D17" i="24"/>
  <c r="C17" i="24"/>
  <c r="C6" i="24" s="1"/>
  <c r="B17" i="24"/>
  <c r="B6" i="24" s="1"/>
  <c r="D10" i="24"/>
  <c r="D29" i="23"/>
  <c r="D26" i="23"/>
  <c r="C26" i="23"/>
  <c r="B26" i="23"/>
  <c r="D21" i="23"/>
  <c r="D17" i="23"/>
  <c r="C17" i="23"/>
  <c r="C6" i="23" s="1"/>
  <c r="B17" i="23"/>
  <c r="B6" i="23" s="1"/>
  <c r="D10" i="23"/>
  <c r="D29" i="22"/>
  <c r="C26" i="22"/>
  <c r="B26" i="22"/>
  <c r="D21" i="22"/>
  <c r="D26" i="22" s="1"/>
  <c r="D17" i="22"/>
  <c r="C17" i="22"/>
  <c r="B17" i="22"/>
  <c r="D10" i="22"/>
  <c r="C6" i="22"/>
  <c r="B6" i="22"/>
  <c r="D6" i="50" l="1"/>
  <c r="D6" i="49"/>
  <c r="D6" i="47"/>
  <c r="D6" i="44"/>
  <c r="D6" i="43"/>
  <c r="D6" i="42"/>
  <c r="D6" i="41"/>
  <c r="D6" i="40"/>
  <c r="D6" i="38"/>
  <c r="D6" i="37"/>
  <c r="D6" i="36"/>
  <c r="D6" i="35"/>
  <c r="D6" i="34"/>
  <c r="D6" i="32"/>
  <c r="D6" i="31"/>
  <c r="D6" i="30"/>
  <c r="D6" i="29"/>
  <c r="D6" i="28"/>
  <c r="D6" i="27"/>
  <c r="D6" i="26"/>
  <c r="D6" i="25"/>
  <c r="D6" i="24"/>
  <c r="D6" i="23"/>
  <c r="D6" i="22"/>
  <c r="F21" i="1" l="1"/>
  <c r="D29" i="17"/>
  <c r="C26" i="17"/>
  <c r="B26" i="17"/>
  <c r="D21" i="17"/>
  <c r="D26" i="17" s="1"/>
  <c r="D17" i="17"/>
  <c r="C17" i="17"/>
  <c r="B17" i="17"/>
  <c r="D10" i="17"/>
  <c r="C6" i="17"/>
  <c r="B6" i="17"/>
  <c r="D29" i="16"/>
  <c r="C26" i="16"/>
  <c r="B26" i="16"/>
  <c r="D21" i="16"/>
  <c r="D26" i="16" s="1"/>
  <c r="C17" i="16"/>
  <c r="B17" i="16"/>
  <c r="D10" i="16"/>
  <c r="D17" i="16" s="1"/>
  <c r="C6" i="16"/>
  <c r="B6" i="16"/>
  <c r="D29" i="15"/>
  <c r="C26" i="15"/>
  <c r="B26" i="15"/>
  <c r="D21" i="15"/>
  <c r="D26" i="15" s="1"/>
  <c r="D17" i="15"/>
  <c r="C17" i="15"/>
  <c r="B17" i="15"/>
  <c r="B6" i="15" s="1"/>
  <c r="D10" i="15"/>
  <c r="D29" i="14"/>
  <c r="D26" i="14"/>
  <c r="C26" i="14"/>
  <c r="B26" i="14"/>
  <c r="D21" i="14"/>
  <c r="C17" i="14"/>
  <c r="B17" i="14"/>
  <c r="D10" i="14"/>
  <c r="D17" i="14" s="1"/>
  <c r="D29" i="13"/>
  <c r="D26" i="13"/>
  <c r="C26" i="13"/>
  <c r="B26" i="13"/>
  <c r="D21" i="13"/>
  <c r="C17" i="13"/>
  <c r="B17" i="13"/>
  <c r="B6" i="13" s="1"/>
  <c r="D10" i="13"/>
  <c r="D17" i="13" s="1"/>
  <c r="D29" i="12"/>
  <c r="D26" i="12"/>
  <c r="C26" i="12"/>
  <c r="B26" i="12"/>
  <c r="D21" i="12"/>
  <c r="C17" i="12"/>
  <c r="B17" i="12"/>
  <c r="D10" i="12"/>
  <c r="D17" i="12" s="1"/>
  <c r="D6" i="12" s="1"/>
  <c r="D30" i="10"/>
  <c r="C27" i="10"/>
  <c r="B27" i="10"/>
  <c r="D22" i="10"/>
  <c r="D27" i="10" s="1"/>
  <c r="D18" i="10"/>
  <c r="C18" i="10"/>
  <c r="C7" i="10" s="1"/>
  <c r="B18" i="10"/>
  <c r="B7" i="10" s="1"/>
  <c r="D11" i="10"/>
  <c r="D6" i="17" l="1"/>
  <c r="D6" i="16"/>
  <c r="D6" i="15"/>
  <c r="C6" i="15"/>
  <c r="D6" i="13"/>
  <c r="C6" i="13"/>
  <c r="C6" i="14"/>
  <c r="B6" i="14"/>
  <c r="D6" i="14"/>
  <c r="D7" i="10"/>
  <c r="G11" i="1"/>
  <c r="H21" i="1" l="1"/>
  <c r="G21" i="1"/>
  <c r="C21" i="1"/>
  <c r="C22" i="1" l="1"/>
  <c r="L21" i="1"/>
  <c r="N21" i="1"/>
</calcChain>
</file>

<file path=xl/sharedStrings.xml><?xml version="1.0" encoding="utf-8"?>
<sst xmlns="http://schemas.openxmlformats.org/spreadsheetml/2006/main" count="909" uniqueCount="119">
  <si>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</si>
  <si>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</si>
  <si>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</si>
  <si>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</si>
  <si>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</si>
  <si>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</si>
  <si>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</si>
  <si>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</si>
  <si>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</si>
  <si>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</si>
  <si>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</si>
  <si>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</si>
  <si>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</si>
  <si>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</si>
  <si>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</si>
  <si>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</si>
  <si>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</si>
  <si>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</si>
  <si>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</si>
  <si>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</si>
  <si>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Estimated Amount Allocated for Projects</t>
  </si>
  <si>
    <t>Amount Remaining to be Spent on Projects</t>
  </si>
  <si>
    <t>Project/Program Description</t>
  </si>
  <si>
    <t>Premium Pay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</si>
  <si>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</si>
  <si>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</si>
  <si>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</si>
  <si>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</si>
  <si>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</si>
  <si>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</si>
  <si>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</si>
  <si>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</si>
  <si>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</si>
  <si>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Amunt Remaining to be Spent</t>
  </si>
  <si>
    <t>Total of Project/Program</t>
  </si>
  <si>
    <t>Treasury Approved Catogory of Use (Select only one)</t>
  </si>
  <si>
    <t>EXAMPLE</t>
  </si>
  <si>
    <t>Total Fiscal Recovery Funds Not Earmarked for Project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</si>
  <si>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</si>
  <si>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</si>
  <si>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</si>
  <si>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</si>
  <si>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</si>
  <si>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Input job title</t>
  </si>
  <si>
    <t>Input employee type</t>
  </si>
  <si>
    <t>West Warwick</t>
  </si>
  <si>
    <t>Kristen Benoit</t>
  </si>
  <si>
    <t>Engineering for WWTF Clarifiers</t>
  </si>
  <si>
    <t>Engineering for management and design of Primary
clarifiers project, the Water Meter Project and the Centrifuge
Project at the Wastewater Treatment Facility</t>
  </si>
  <si>
    <t>Centrifuge and Water Meter Chamber Projects WWTF</t>
  </si>
  <si>
    <t>To replace Wastewater Treatment facility Centrifuge system</t>
  </si>
  <si>
    <t>and Water Meter Chamber</t>
  </si>
  <si>
    <t>Upgrade to Veterans Park facilities</t>
  </si>
  <si>
    <t>to upgrade and replace lighting to LED for our riverpoint</t>
  </si>
  <si>
    <t>park facility</t>
  </si>
  <si>
    <t>Reconstruction of turf at recreation fields</t>
  </si>
  <si>
    <t>to reconstruct and replace fields at recreation facilities at
Natick, RSilva and Amby Smith fields</t>
  </si>
  <si>
    <t>Painting of Caboose at Riverpoint Park</t>
  </si>
  <si>
    <t>to paint caboose at river point recreation park</t>
  </si>
  <si>
    <t>LED lighting at Riverpoint park</t>
  </si>
  <si>
    <t>to upgrade and replace lighting to LED for our riverpoint
park facility</t>
  </si>
  <si>
    <t>Cybersecurity planning and upgrades</t>
  </si>
  <si>
    <t>to review and strategically plan for cybersecurity training
and upgrades</t>
  </si>
  <si>
    <t>New Bleacher system for parks and recreation</t>
  </si>
  <si>
    <t>to replace bleachers at fields for recreation</t>
  </si>
  <si>
    <t>WWTF removal of Storage tank &amp; engineering</t>
  </si>
  <si>
    <t>to remove storage tank at WWTF</t>
  </si>
  <si>
    <t>Covid Salaries</t>
  </si>
  <si>
    <t>to reimburse gf for additional salary costs during covid</t>
  </si>
  <si>
    <t>Irrigation for Natick and Rainha new fields</t>
  </si>
  <si>
    <t>to install irrigation to maintain new turf at the Natick and
Rainha recreational fields</t>
  </si>
  <si>
    <t>Pavement management study</t>
  </si>
  <si>
    <t>Study to determine paving needs of Town</t>
  </si>
  <si>
    <t>Replacement of Sewer Line</t>
  </si>
  <si>
    <t>to replace sewer line</t>
  </si>
  <si>
    <t>Carpet replacement at Town Hall</t>
  </si>
  <si>
    <t>to replace carpet at Town hall</t>
  </si>
  <si>
    <t>miscellaneous projects at Senior Center</t>
  </si>
  <si>
    <t>projects at Senior center</t>
  </si>
  <si>
    <t>Odor Control Study at Wastewater plant</t>
  </si>
  <si>
    <t>Odor control study due to complaints at Wastewater
Treatment facility</t>
  </si>
  <si>
    <t>Lighting at Amby Smith Field</t>
  </si>
  <si>
    <t>to update lighting at Amby Smith recreational field</t>
  </si>
  <si>
    <t>Sprinkler upgrades to library facility</t>
  </si>
  <si>
    <t>to upgrade sprinkler system at library facility</t>
  </si>
  <si>
    <t>New DPW vehicles</t>
  </si>
  <si>
    <t>purchase of new dpw vehicles for plowing</t>
  </si>
  <si>
    <t>restoration of easement access</t>
  </si>
  <si>
    <t>restoration of the easement access to 213 providence street at
the veterans facility</t>
  </si>
  <si>
    <t>Public safety Radios upgrade</t>
  </si>
  <si>
    <t>to upgrade radios for communication for our first responders</t>
  </si>
  <si>
    <t>AV Upgrades to Council Chambers</t>
  </si>
  <si>
    <t>To install Audio visual equipment for Hybrid Town Council
Meetings. This will allow the public to participate and interact via Zoom if unable to attend in person.</t>
  </si>
  <si>
    <t>Essential Worker Pay</t>
  </si>
  <si>
    <t>Essential worker pay paid to local municipal government
first responders and municipal employees required to work
in person during the pandemic. Payments were made to 243
employees in 2 payments covering calendar year 2020 and
2021. First responders received 2 payments of $1250 each
via payroll (1 for calendar year 2020 and 1 for calendar year
2021). Essential municipal employees received 2 payments
of $750 each via payroll (1 for calendar year 2020 and 1 for
calendar year 2021).</t>
  </si>
  <si>
    <t>Covid Health Expenses</t>
  </si>
  <si>
    <t>The Town of West Warwick participates in self insured
health insurance plan. Our Health insurance provider, Blue
Cross, documented expenses during 2020 &amp; 2021 that were
directly related to covid health issues. The Town council
approved the use of Arpa funds to cover these unexpected
covid expenses.</t>
  </si>
  <si>
    <t>First Responder Emergency Vehicles</t>
  </si>
  <si>
    <t>2 Ford Interceptors for police department and 2 emergency
response and code enforcement vehicles.</t>
  </si>
  <si>
    <t>Cyber Security Upgrades -</t>
  </si>
  <si>
    <t>Upgrades to Anti Virus licensing and firewall protection</t>
  </si>
  <si>
    <t>Upgrades to Website Domain</t>
  </si>
  <si>
    <t>Upgrades to the Town website and conversion to a more
secure .gov domain</t>
  </si>
  <si>
    <t>Website &amp; Hosting Upgrade</t>
  </si>
  <si>
    <t>Upgrade to website hosting and further upgrades to website
to make it more secure.</t>
  </si>
  <si>
    <t>Brackets</t>
  </si>
  <si>
    <t>Equipment for Parks and Recreation department</t>
  </si>
  <si>
    <t>Police Navigator Clinician Services</t>
  </si>
  <si>
    <t>To provide the services of a full-time mental health clinician
to work within the West Warwick Police Department and
attend to community needs.</t>
  </si>
  <si>
    <t>Clarifiers Project for WWTF</t>
  </si>
  <si>
    <t>Wastewater treatment facility Clarifiers replacement project</t>
  </si>
  <si>
    <t>Field Improvements</t>
  </si>
  <si>
    <t>Reconstruction of recreation ball fields for community use</t>
  </si>
  <si>
    <t>Field lighting Project</t>
  </si>
  <si>
    <t>To install energy efficient led lighting in the Town ball
fields for community use.</t>
  </si>
  <si>
    <t>Irrigation Systems</t>
  </si>
  <si>
    <t>installation for irrigation required for reconstructed ball
fields</t>
  </si>
  <si>
    <t>Boiler repair</t>
  </si>
  <si>
    <t>Boiler repair at wastewater treatment facility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</si>
</sst>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0" fillId="0" borderId="8" xfId="0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ill="1"/>
    <xf numFmtId="164" fontId="0" fillId="3" borderId="0" xfId="0" applyNumberFormat="1" applyFill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43" fontId="0" fillId="5" borderId="0" xfId="1" applyFont="1" applyFill="1"/>
    <xf numFmtId="43" fontId="0" fillId="5" borderId="10" xfId="1" applyFont="1" applyFill="1" applyBorder="1"/>
    <xf numFmtId="43" fontId="0" fillId="6" borderId="0" xfId="1" applyFont="1" applyFill="1"/>
    <xf numFmtId="43" fontId="0" fillId="6" borderId="10" xfId="1" applyFont="1" applyFill="1" applyBorder="1"/>
    <xf numFmtId="43" fontId="0" fillId="7" borderId="0" xfId="1" applyFont="1" applyFill="1"/>
    <xf numFmtId="43" fontId="0" fillId="8" borderId="0" xfId="1" applyFont="1" applyFill="1"/>
    <xf numFmtId="164" fontId="0" fillId="2" borderId="7" xfId="2" applyNumberFormat="1" applyFont="1" applyFill="1" applyBorder="1"/>
    <xf numFmtId="0" fontId="2" fillId="0" borderId="8" xfId="0" applyFont="1" applyBorder="1" applyAlignment="1">
      <alignment horizontal="center" wrapText="1"/>
    </xf>
    <xf numFmtId="164" fontId="2" fillId="0" borderId="3" xfId="2" applyNumberFormat="1" applyFont="1" applyFill="1" applyBorder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14" fontId="0" fillId="2" borderId="9" xfId="0" applyNumberFormat="1" applyFill="1" applyBorder="1"/>
    <xf numFmtId="14" fontId="0" fillId="2" borderId="8" xfId="0" applyNumberFormat="1" applyFill="1" applyBorder="1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S480"/>
  <sheetViews>
    <sheetView tabSelected="1" topLeftCell="A9" zoomScale="70" zoomScaleNormal="70" workbookViewId="0">
      <selection activeCell="C21" sqref="C21"/>
    </sheetView>
  </sheetViews>
  <sheetFormatPr defaultRowHeight="15" x14ac:dyDescent="0.25"/>
  <cols>
    <col min="1" max="1" width="1.42578125" customWidth="1"/>
    <col min="2" max="2" width="96.855468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9" max="9" width="17.28515625" bestFit="1" customWidth="1"/>
    <col min="10" max="10" width="39.42578125" bestFit="1" customWidth="1"/>
    <col min="11" max="11" width="39.42578125" customWidth="1"/>
    <col min="12" max="12" width="18.28515625" bestFit="1" customWidth="1"/>
    <col min="13" max="13" width="11.5703125" bestFit="1" customWidth="1"/>
    <col min="14" max="14" width="15.85546875" bestFit="1" customWidth="1"/>
    <col min="17" max="17" width="10.42578125" bestFit="1" customWidth="1"/>
  </cols>
  <sheetData>
    <row r="1" spans="2:19" x14ac:dyDescent="0.25">
      <c r="B1" t="s">
        <v>2</v>
      </c>
      <c r="C1" s="10" t="s">
        <v>45</v>
      </c>
      <c r="E1" s="12" t="s">
        <v>6</v>
      </c>
      <c r="G1" s="47" t="s">
        <v>17</v>
      </c>
      <c r="H1" s="48"/>
    </row>
    <row r="2" spans="2:19" x14ac:dyDescent="0.25">
      <c r="B2" t="s">
        <v>1</v>
      </c>
      <c r="C2" s="10" t="s">
        <v>46</v>
      </c>
      <c r="E2" s="9"/>
      <c r="F2" t="s">
        <v>7</v>
      </c>
      <c r="G2" s="7" t="s">
        <v>4</v>
      </c>
      <c r="H2" s="8" t="s">
        <v>5</v>
      </c>
    </row>
    <row r="3" spans="2:19" x14ac:dyDescent="0.25">
      <c r="B3" t="s">
        <v>19</v>
      </c>
      <c r="C3" s="43">
        <v>45107</v>
      </c>
      <c r="G3" s="5" t="s">
        <v>38</v>
      </c>
      <c r="H3" s="11">
        <v>3031410.66</v>
      </c>
    </row>
    <row r="4" spans="2:19" x14ac:dyDescent="0.25">
      <c r="B4" t="s">
        <v>3</v>
      </c>
      <c r="C4" s="44">
        <v>45349</v>
      </c>
      <c r="G4" s="5" t="s">
        <v>0</v>
      </c>
      <c r="H4" s="11">
        <v>5625528.9800000004</v>
      </c>
    </row>
    <row r="5" spans="2:19" ht="15.75" thickBot="1" x14ac:dyDescent="0.3">
      <c r="G5" s="6" t="s">
        <v>39</v>
      </c>
      <c r="H5" s="34">
        <v>0</v>
      </c>
    </row>
    <row r="10" spans="2:19" ht="30.75" customHeight="1" x14ac:dyDescent="0.25"/>
    <row r="11" spans="2:19" ht="45.75" customHeight="1" x14ac:dyDescent="0.25">
      <c r="B11" s="12" t="s">
        <v>18</v>
      </c>
      <c r="C11" s="12"/>
      <c r="D11" s="12"/>
      <c r="E11" s="16"/>
      <c r="F11" s="12" t="s">
        <v>20</v>
      </c>
      <c r="G11" s="35" t="str">
        <f>"Amount Actually Spent on Projects from inception through Fiscal Year End:     "&amp;C3</f>
        <v>Amount Actually Spent on Projects from inception through Fiscal Year End:     45107</v>
      </c>
      <c r="H11" s="35" t="s">
        <v>21</v>
      </c>
      <c r="I11" s="12"/>
      <c r="J11" s="1"/>
      <c r="O11" s="14"/>
    </row>
    <row r="12" spans="2:19" ht="45.75" customHeight="1" x14ac:dyDescent="0.25">
      <c r="B12" s="13" t="s">
        <v>8</v>
      </c>
      <c r="C12" s="13"/>
      <c r="D12" s="13"/>
      <c r="E12" s="13"/>
      <c r="F12" s="37">
        <f>'Engineering for WWTF Clarifiers'!B7+'Centrifuge and Water Meter Cham'!B6+'Upgrade to Vet Park facilities'!B6+'Painting of Caboose'!B6+'LED Light at Riverpoint'!B6+'Cybersecurity planning'!B6+'New Bleacher system'!B6+'WWTF removal of Storage tank '!B6+'Covid Salaries'!B6+'Irrigation for Natick and Rainh'!B6+'Pavement management study'!B6+'Replacement of Sewer Line'!B6+'Carpet replacement at Town Hall'!B6+'miscellaneous projects at Senio'!B6+'Odor Control Study at Wastewate'!B6+'Lighting at Amby Smith Field'!B6+'Sprinkler upgrades to library f'!B6+'New DPW vehicles'!B6+'restoration of easement access'!B6+'Public safety Radios upgrade'!B6+'AV Upgrades to Council Chambers'!B6+'Essential Worker Pay'!B6+'Covid Health Exp'!B6+'First Responder Emergency Vehic'!B6+'Cyber Security Upgrades -'!B6+'Upgrades to Website Domain'!B6+'Website &amp; Hosting Upgrade'!B6+Brackets!B6+'Police Navigator Clinician Serv'!B6+'Clarifiers Project for WWTF'!B6+'Field Improvements'!B6+'Field lighting Project'!B6+'Irrigation Systems'!B6+'Boiler repair'!B6</f>
        <v>3916856.2000000007</v>
      </c>
      <c r="G12" s="37">
        <f>'Engineering for WWTF Clarifiers'!C7+'Centrifuge and Water Meter Cham'!C6+'Upgrade to Vet Park facilities'!C6+'Painting of Caboose'!C6+'LED Light at Riverpoint'!C6+'Reconstruction of turf at Rec'!C6+'Cybersecurity planning'!C6+'New Bleacher system'!C6+'WWTF removal of Storage tank '!C6+'Covid Salaries'!C6+'Irrigation for Natick and Rainh'!C6+'Pavement management study'!C6+'Replacement of Sewer Line'!C6+'Carpet replacement at Town Hall'!C6+'miscellaneous projects at Senio'!C6+'Odor Control Study at Wastewate'!C6+'Lighting at Amby Smith Field'!C6+'Sprinkler upgrades to library f'!C6+'New DPW vehicles'!C6+'restoration of easement access'!C6+'Public safety Radios upgrade'!C6+'AV Upgrades to Council Chambers'!C6+'Essential Worker Pay'!C6+'Covid Health Exp'!C6+'First Responder Emergency Vehic'!C6+'Cyber Security Upgrades -'!C6+'Upgrades to Website Domain'!C6+'Website &amp; Hosting Upgrade'!C6+Brackets!C6+'Police Navigator Clinician Serv'!C6+'Clarifiers Project for WWTF'!C6+'Field Improvements'!C6+'Field lighting Project'!C6+'Irrigation Systems'!C6+'Boiler repair'!C6</f>
        <v>3088017.93</v>
      </c>
      <c r="H12" s="37">
        <f>'Engineering for WWTF Clarifiers'!D7+'Centrifuge and Water Meter Cham'!D6+'Upgrade to Vet Park facilities'!D6+'Painting of Caboose'!D6+'LED Light at Riverpoint'!D6+'Reconstruction of turf at Rec'!D6+'Cybersecurity planning'!D6+'New Bleacher system'!D6+'WWTF removal of Storage tank '!D6+'Covid Salaries'!D6+'Irrigation for Natick and Rainh'!D6+'Pavement management study'!D6+'Replacement of Sewer Line'!D6+'Carpet replacement at Town Hall'!D6+'miscellaneous projects at Senio'!D6+'Odor Control Study at Wastewate'!D6+'Lighting at Amby Smith Field'!D6+'Sprinkler upgrades to library f'!D6+'New DPW vehicles'!D6+'restoration of easement access'!D6+'Public safety Radios upgrade'!D6+'AV Upgrades to Council Chambers'!D6+'Essential Worker Pay'!D6+'Covid Health Exp'!D6+'First Responder Emergency Vehic'!D6+'Cyber Security Upgrades -'!D6+'Upgrades to Website Domain'!D6+'Website &amp; Hosting Upgrade'!D6+Brackets!D6+'Police Navigator Clinician Serv'!D6+'Clarifiers Project for WWTF'!D6+'Field Improvements'!D6+'Field lighting Project'!D6+'Irrigation Systems'!D6+'Boiler repair'!D6</f>
        <v>1793914.77</v>
      </c>
      <c r="O12" s="1"/>
      <c r="P12" s="1"/>
      <c r="Q12" s="1"/>
      <c r="R12" s="1"/>
      <c r="S12" s="1"/>
    </row>
    <row r="13" spans="2:19" ht="45.75" customHeight="1" x14ac:dyDescent="0.25">
      <c r="B13" s="49" t="s">
        <v>9</v>
      </c>
      <c r="C13" s="49"/>
      <c r="D13" s="49"/>
      <c r="E13" s="49"/>
      <c r="F13" s="37">
        <v>0</v>
      </c>
      <c r="G13" s="37">
        <v>0</v>
      </c>
      <c r="H13" s="37">
        <v>0</v>
      </c>
      <c r="J13" s="1"/>
      <c r="K13" s="1"/>
      <c r="O13" s="1"/>
      <c r="P13" s="1"/>
      <c r="Q13" s="1"/>
      <c r="R13" s="1"/>
      <c r="S13" s="1"/>
    </row>
    <row r="14" spans="2:19" ht="45.75" customHeight="1" x14ac:dyDescent="0.25">
      <c r="B14" s="13" t="s">
        <v>10</v>
      </c>
      <c r="C14" s="13"/>
      <c r="D14" s="13"/>
      <c r="E14" s="13"/>
      <c r="F14" s="37">
        <v>0</v>
      </c>
      <c r="G14" s="37">
        <v>0</v>
      </c>
      <c r="H14" s="37">
        <v>0</v>
      </c>
      <c r="M14" s="1"/>
      <c r="N14" s="1"/>
      <c r="O14" s="1"/>
      <c r="P14" s="1"/>
      <c r="Q14" s="1"/>
      <c r="R14" s="1"/>
      <c r="S14" s="1"/>
    </row>
    <row r="15" spans="2:19" ht="45.75" customHeight="1" x14ac:dyDescent="0.25">
      <c r="B15" s="13" t="s">
        <v>11</v>
      </c>
      <c r="C15" s="13"/>
      <c r="D15" s="13"/>
      <c r="E15" s="13"/>
      <c r="F15" s="37">
        <v>0</v>
      </c>
      <c r="G15" s="37">
        <v>0</v>
      </c>
      <c r="H15" s="37">
        <v>0</v>
      </c>
      <c r="M15" s="1"/>
      <c r="N15" s="1"/>
      <c r="O15" s="1"/>
      <c r="P15" s="1"/>
      <c r="Q15" s="1"/>
      <c r="R15" s="1"/>
      <c r="S15" s="1"/>
    </row>
    <row r="16" spans="2:19" ht="45.75" customHeight="1" x14ac:dyDescent="0.25">
      <c r="B16" s="49" t="s">
        <v>12</v>
      </c>
      <c r="C16" s="49"/>
      <c r="D16" s="49"/>
      <c r="E16" s="49"/>
      <c r="F16" s="37">
        <v>0</v>
      </c>
      <c r="G16" s="37">
        <v>0</v>
      </c>
      <c r="H16" s="37">
        <v>0</v>
      </c>
      <c r="J16" s="1"/>
      <c r="K16" s="1"/>
      <c r="M16" s="1"/>
      <c r="N16" s="1"/>
      <c r="O16" s="1"/>
      <c r="P16" s="1"/>
      <c r="Q16" s="1"/>
      <c r="R16" s="1"/>
      <c r="S16" s="1"/>
    </row>
    <row r="17" spans="2:19" ht="45.75" customHeight="1" x14ac:dyDescent="0.25">
      <c r="B17" s="15" t="s">
        <v>13</v>
      </c>
      <c r="C17" s="15"/>
      <c r="D17" s="15"/>
      <c r="E17" s="15"/>
      <c r="F17" s="37">
        <v>0</v>
      </c>
      <c r="G17" s="37">
        <v>0</v>
      </c>
      <c r="H17" s="37">
        <v>0</v>
      </c>
      <c r="J17" s="14"/>
      <c r="K17" s="14"/>
      <c r="M17" s="1"/>
      <c r="N17" s="1"/>
      <c r="O17" s="1"/>
      <c r="P17" s="1"/>
      <c r="Q17" s="1"/>
      <c r="R17" s="1"/>
      <c r="S17" s="1"/>
    </row>
    <row r="18" spans="2:19" ht="45.75" customHeight="1" x14ac:dyDescent="0.25">
      <c r="B18" s="15" t="s">
        <v>14</v>
      </c>
      <c r="C18" s="15"/>
      <c r="D18" s="15"/>
      <c r="E18" s="15"/>
      <c r="F18" s="37">
        <v>0</v>
      </c>
      <c r="G18" s="37">
        <v>0</v>
      </c>
      <c r="H18" s="37">
        <v>0</v>
      </c>
      <c r="J18" s="1"/>
      <c r="K18" s="1"/>
      <c r="M18" s="1"/>
      <c r="N18" s="1"/>
      <c r="O18" s="1"/>
      <c r="P18" s="1"/>
      <c r="Q18" s="1"/>
      <c r="R18" s="1"/>
      <c r="S18" s="1"/>
    </row>
    <row r="19" spans="2:19" x14ac:dyDescent="0.25">
      <c r="B19" s="15"/>
      <c r="C19" s="15"/>
      <c r="D19" s="15"/>
      <c r="E19" s="15"/>
      <c r="F19" s="20"/>
      <c r="G19" s="20"/>
      <c r="H19" s="20"/>
      <c r="J19" s="1"/>
      <c r="K19" s="1"/>
      <c r="N19" s="1" t="s">
        <v>15</v>
      </c>
    </row>
    <row r="20" spans="2:19" x14ac:dyDescent="0.25">
      <c r="B20" s="15"/>
      <c r="C20" s="15"/>
      <c r="D20" s="15"/>
      <c r="E20" s="15"/>
      <c r="F20" s="20"/>
      <c r="G20" s="20"/>
      <c r="H20" s="20"/>
      <c r="J20" s="1"/>
      <c r="K20" s="1"/>
      <c r="N20" s="1"/>
    </row>
    <row r="21" spans="2:19" ht="15.75" thickBot="1" x14ac:dyDescent="0.3">
      <c r="B21" s="17" t="s">
        <v>16</v>
      </c>
      <c r="C21" s="18">
        <f>SUM(H3:H5)</f>
        <v>8656939.6400000006</v>
      </c>
      <c r="D21" s="19"/>
      <c r="E21" s="18"/>
      <c r="F21" s="19">
        <f>SUM(F12:F18)</f>
        <v>3916856.2000000007</v>
      </c>
      <c r="G21" s="19">
        <f t="shared" ref="G21:H21" si="0">SUM(G12:G18)</f>
        <v>3088017.93</v>
      </c>
      <c r="H21" s="19">
        <f t="shared" si="0"/>
        <v>1793914.77</v>
      </c>
      <c r="I21" s="36"/>
      <c r="J21" s="18"/>
      <c r="K21" s="18"/>
      <c r="L21" s="18">
        <f>SUM(I12:I18)</f>
        <v>0</v>
      </c>
      <c r="M21" s="23"/>
      <c r="N21" s="21">
        <f>C21-J21</f>
        <v>8656939.6400000006</v>
      </c>
    </row>
    <row r="22" spans="2:19" ht="15.75" thickTop="1" x14ac:dyDescent="0.25">
      <c r="B22" s="15" t="s">
        <v>37</v>
      </c>
      <c r="C22" s="4">
        <f>C21-F21</f>
        <v>4740083.4399999995</v>
      </c>
      <c r="H22" s="2"/>
    </row>
    <row r="23" spans="2:19" x14ac:dyDescent="0.25">
      <c r="B23" s="1"/>
      <c r="H23" s="3"/>
    </row>
    <row r="24" spans="2:19" x14ac:dyDescent="0.25">
      <c r="I24" s="4"/>
    </row>
    <row r="25" spans="2:19" x14ac:dyDescent="0.25">
      <c r="I25" s="4"/>
    </row>
    <row r="26" spans="2:19" x14ac:dyDescent="0.25">
      <c r="I26" s="4"/>
    </row>
    <row r="27" spans="2:19" x14ac:dyDescent="0.25">
      <c r="I27" s="4"/>
    </row>
    <row r="28" spans="2:19" x14ac:dyDescent="0.25">
      <c r="I28" s="4"/>
    </row>
    <row r="29" spans="2:19" x14ac:dyDescent="0.25">
      <c r="I29" s="4"/>
    </row>
    <row r="30" spans="2:19" x14ac:dyDescent="0.25">
      <c r="I30" s="4"/>
    </row>
    <row r="31" spans="2:19" x14ac:dyDescent="0.25">
      <c r="I31" s="4"/>
    </row>
    <row r="32" spans="2:19" x14ac:dyDescent="0.25">
      <c r="I32" s="4"/>
    </row>
    <row r="33" spans="9:9" x14ac:dyDescent="0.25">
      <c r="I33" s="4"/>
    </row>
    <row r="34" spans="9:9" x14ac:dyDescent="0.25">
      <c r="I34" s="4"/>
    </row>
    <row r="35" spans="9:9" x14ac:dyDescent="0.25">
      <c r="I35" s="4"/>
    </row>
    <row r="36" spans="9:9" x14ac:dyDescent="0.25">
      <c r="I36" s="4"/>
    </row>
    <row r="37" spans="9:9" x14ac:dyDescent="0.25">
      <c r="I37" s="4"/>
    </row>
    <row r="38" spans="9:9" x14ac:dyDescent="0.25">
      <c r="I38" s="4"/>
    </row>
    <row r="39" spans="9:9" x14ac:dyDescent="0.25">
      <c r="I39" s="4"/>
    </row>
    <row r="40" spans="9:9" x14ac:dyDescent="0.25">
      <c r="I40" s="4"/>
    </row>
    <row r="41" spans="9:9" x14ac:dyDescent="0.25">
      <c r="I41" s="4"/>
    </row>
    <row r="42" spans="9:9" x14ac:dyDescent="0.25">
      <c r="I42" s="4"/>
    </row>
    <row r="43" spans="9:9" x14ac:dyDescent="0.25">
      <c r="I43" s="4"/>
    </row>
    <row r="44" spans="9:9" x14ac:dyDescent="0.25">
      <c r="I44" s="4"/>
    </row>
    <row r="45" spans="9:9" x14ac:dyDescent="0.25">
      <c r="I45" s="4"/>
    </row>
    <row r="46" spans="9:9" x14ac:dyDescent="0.25">
      <c r="I46" s="4"/>
    </row>
    <row r="47" spans="9:9" x14ac:dyDescent="0.25">
      <c r="I47" s="4"/>
    </row>
    <row r="48" spans="9:9" x14ac:dyDescent="0.25">
      <c r="I48" s="4"/>
    </row>
    <row r="49" spans="9:9" x14ac:dyDescent="0.25">
      <c r="I49" s="4"/>
    </row>
    <row r="50" spans="9:9" x14ac:dyDescent="0.25">
      <c r="I50" s="4"/>
    </row>
    <row r="51" spans="9:9" x14ac:dyDescent="0.25">
      <c r="I51" s="4"/>
    </row>
    <row r="52" spans="9:9" x14ac:dyDescent="0.25">
      <c r="I52" s="4"/>
    </row>
    <row r="53" spans="9:9" x14ac:dyDescent="0.25">
      <c r="I53" s="4"/>
    </row>
    <row r="54" spans="9:9" x14ac:dyDescent="0.25">
      <c r="I54" s="4"/>
    </row>
    <row r="55" spans="9:9" x14ac:dyDescent="0.25">
      <c r="I55" s="4"/>
    </row>
    <row r="56" spans="9:9" x14ac:dyDescent="0.25">
      <c r="I56" s="4"/>
    </row>
    <row r="57" spans="9:9" x14ac:dyDescent="0.25">
      <c r="I57" s="4"/>
    </row>
    <row r="58" spans="9:9" x14ac:dyDescent="0.25">
      <c r="I58" s="4"/>
    </row>
    <row r="59" spans="9:9" x14ac:dyDescent="0.25">
      <c r="I59" s="4"/>
    </row>
    <row r="60" spans="9:9" x14ac:dyDescent="0.25">
      <c r="I60" s="4"/>
    </row>
    <row r="61" spans="9:9" x14ac:dyDescent="0.25">
      <c r="I61" s="4"/>
    </row>
    <row r="62" spans="9:9" x14ac:dyDescent="0.25">
      <c r="I62" s="4"/>
    </row>
    <row r="63" spans="9:9" x14ac:dyDescent="0.25">
      <c r="I63" s="4"/>
    </row>
    <row r="64" spans="9:9" x14ac:dyDescent="0.25">
      <c r="I64" s="4"/>
    </row>
    <row r="65" spans="9:9" x14ac:dyDescent="0.25">
      <c r="I65" s="4"/>
    </row>
    <row r="66" spans="9:9" x14ac:dyDescent="0.25">
      <c r="I66" s="4"/>
    </row>
    <row r="67" spans="9:9" x14ac:dyDescent="0.25">
      <c r="I67" s="4"/>
    </row>
    <row r="68" spans="9:9" x14ac:dyDescent="0.25">
      <c r="I68" s="4"/>
    </row>
    <row r="69" spans="9:9" x14ac:dyDescent="0.25">
      <c r="I69" s="4"/>
    </row>
    <row r="70" spans="9:9" x14ac:dyDescent="0.25">
      <c r="I70" s="4"/>
    </row>
    <row r="71" spans="9:9" x14ac:dyDescent="0.25">
      <c r="I71" s="4"/>
    </row>
    <row r="72" spans="9:9" x14ac:dyDescent="0.25">
      <c r="I72" s="4"/>
    </row>
    <row r="73" spans="9:9" x14ac:dyDescent="0.25">
      <c r="I73" s="4"/>
    </row>
    <row r="74" spans="9:9" x14ac:dyDescent="0.25">
      <c r="I74" s="4"/>
    </row>
    <row r="75" spans="9:9" x14ac:dyDescent="0.25">
      <c r="I75" s="4"/>
    </row>
    <row r="76" spans="9:9" x14ac:dyDescent="0.25">
      <c r="I76" s="4"/>
    </row>
    <row r="77" spans="9:9" x14ac:dyDescent="0.25">
      <c r="I77" s="4"/>
    </row>
    <row r="78" spans="9:9" x14ac:dyDescent="0.25">
      <c r="I78" s="4"/>
    </row>
    <row r="79" spans="9:9" x14ac:dyDescent="0.25">
      <c r="I79" s="4"/>
    </row>
    <row r="80" spans="9:9" x14ac:dyDescent="0.25">
      <c r="I80" s="4"/>
    </row>
    <row r="81" spans="9:9" x14ac:dyDescent="0.25">
      <c r="I81" s="4"/>
    </row>
    <row r="82" spans="9:9" x14ac:dyDescent="0.25">
      <c r="I82" s="4"/>
    </row>
    <row r="83" spans="9:9" x14ac:dyDescent="0.25">
      <c r="I83" s="4"/>
    </row>
    <row r="84" spans="9:9" x14ac:dyDescent="0.25">
      <c r="I84" s="4"/>
    </row>
    <row r="85" spans="9:9" x14ac:dyDescent="0.25">
      <c r="I85" s="4"/>
    </row>
    <row r="86" spans="9:9" x14ac:dyDescent="0.25">
      <c r="I86" s="4"/>
    </row>
    <row r="87" spans="9:9" x14ac:dyDescent="0.25">
      <c r="I87" s="4"/>
    </row>
    <row r="88" spans="9:9" x14ac:dyDescent="0.25">
      <c r="I88" s="4"/>
    </row>
    <row r="89" spans="9:9" x14ac:dyDescent="0.25">
      <c r="I89" s="4"/>
    </row>
    <row r="90" spans="9:9" x14ac:dyDescent="0.25">
      <c r="I90" s="4"/>
    </row>
    <row r="91" spans="9:9" x14ac:dyDescent="0.25">
      <c r="I91" s="4"/>
    </row>
    <row r="92" spans="9:9" x14ac:dyDescent="0.25">
      <c r="I92" s="4"/>
    </row>
    <row r="93" spans="9:9" x14ac:dyDescent="0.25">
      <c r="I93" s="4"/>
    </row>
    <row r="94" spans="9:9" x14ac:dyDescent="0.25">
      <c r="I94" s="4"/>
    </row>
    <row r="95" spans="9:9" x14ac:dyDescent="0.25">
      <c r="I95" s="4"/>
    </row>
    <row r="96" spans="9:9" x14ac:dyDescent="0.25">
      <c r="I96" s="4"/>
    </row>
    <row r="97" spans="9:9" x14ac:dyDescent="0.25">
      <c r="I97" s="4"/>
    </row>
    <row r="98" spans="9:9" x14ac:dyDescent="0.25">
      <c r="I98" s="4"/>
    </row>
    <row r="99" spans="9:9" x14ac:dyDescent="0.25">
      <c r="I99" s="4"/>
    </row>
    <row r="100" spans="9:9" x14ac:dyDescent="0.25">
      <c r="I100" s="4"/>
    </row>
    <row r="101" spans="9:9" x14ac:dyDescent="0.25">
      <c r="I101" s="4"/>
    </row>
    <row r="102" spans="9:9" x14ac:dyDescent="0.25">
      <c r="I102" s="4"/>
    </row>
    <row r="103" spans="9:9" x14ac:dyDescent="0.25">
      <c r="I103" s="4"/>
    </row>
    <row r="104" spans="9:9" x14ac:dyDescent="0.25">
      <c r="I104" s="4"/>
    </row>
    <row r="105" spans="9:9" x14ac:dyDescent="0.25">
      <c r="I105" s="4"/>
    </row>
    <row r="106" spans="9:9" x14ac:dyDescent="0.25">
      <c r="I106" s="4"/>
    </row>
    <row r="107" spans="9:9" x14ac:dyDescent="0.25">
      <c r="I107" s="4"/>
    </row>
    <row r="108" spans="9:9" x14ac:dyDescent="0.25">
      <c r="I108" s="4"/>
    </row>
    <row r="109" spans="9:9" x14ac:dyDescent="0.25">
      <c r="I109" s="4"/>
    </row>
    <row r="110" spans="9:9" x14ac:dyDescent="0.25">
      <c r="I110" s="4"/>
    </row>
    <row r="111" spans="9:9" x14ac:dyDescent="0.25">
      <c r="I111" s="4"/>
    </row>
    <row r="112" spans="9:9" x14ac:dyDescent="0.25">
      <c r="I112" s="4"/>
    </row>
    <row r="113" spans="9:9" x14ac:dyDescent="0.25">
      <c r="I113" s="4"/>
    </row>
    <row r="114" spans="9:9" x14ac:dyDescent="0.25">
      <c r="I114" s="4"/>
    </row>
    <row r="115" spans="9:9" x14ac:dyDescent="0.25">
      <c r="I115" s="4"/>
    </row>
    <row r="116" spans="9:9" x14ac:dyDescent="0.25">
      <c r="I116" s="4"/>
    </row>
    <row r="117" spans="9:9" x14ac:dyDescent="0.25">
      <c r="I117" s="4"/>
    </row>
    <row r="118" spans="9:9" x14ac:dyDescent="0.25">
      <c r="I118" s="4"/>
    </row>
    <row r="119" spans="9:9" x14ac:dyDescent="0.25">
      <c r="I119" s="4"/>
    </row>
    <row r="120" spans="9:9" x14ac:dyDescent="0.25">
      <c r="I120" s="4"/>
    </row>
    <row r="121" spans="9:9" x14ac:dyDescent="0.25">
      <c r="I121" s="4"/>
    </row>
    <row r="122" spans="9:9" x14ac:dyDescent="0.25">
      <c r="I122" s="4"/>
    </row>
    <row r="123" spans="9:9" x14ac:dyDescent="0.25">
      <c r="I123" s="4"/>
    </row>
    <row r="124" spans="9:9" x14ac:dyDescent="0.25">
      <c r="I124" s="4"/>
    </row>
    <row r="125" spans="9:9" x14ac:dyDescent="0.25">
      <c r="I125" s="4"/>
    </row>
    <row r="126" spans="9:9" x14ac:dyDescent="0.25">
      <c r="I126" s="4"/>
    </row>
    <row r="127" spans="9:9" x14ac:dyDescent="0.25">
      <c r="I127" s="4"/>
    </row>
    <row r="128" spans="9:9" x14ac:dyDescent="0.25">
      <c r="I128" s="4"/>
    </row>
    <row r="129" spans="9:9" x14ac:dyDescent="0.25">
      <c r="I129" s="4"/>
    </row>
    <row r="130" spans="9:9" x14ac:dyDescent="0.25">
      <c r="I130" s="4"/>
    </row>
    <row r="131" spans="9:9" x14ac:dyDescent="0.25">
      <c r="I131" s="4"/>
    </row>
    <row r="132" spans="9:9" x14ac:dyDescent="0.25">
      <c r="I132" s="4"/>
    </row>
    <row r="133" spans="9:9" x14ac:dyDescent="0.25">
      <c r="I133" s="4"/>
    </row>
    <row r="134" spans="9:9" x14ac:dyDescent="0.25">
      <c r="I134" s="4"/>
    </row>
    <row r="135" spans="9:9" x14ac:dyDescent="0.25">
      <c r="I135" s="4"/>
    </row>
    <row r="136" spans="9:9" x14ac:dyDescent="0.25">
      <c r="I136" s="4"/>
    </row>
    <row r="137" spans="9:9" x14ac:dyDescent="0.25">
      <c r="I137" s="4"/>
    </row>
    <row r="138" spans="9:9" x14ac:dyDescent="0.25">
      <c r="I138" s="4"/>
    </row>
    <row r="139" spans="9:9" x14ac:dyDescent="0.25">
      <c r="I139" s="4"/>
    </row>
    <row r="140" spans="9:9" x14ac:dyDescent="0.25">
      <c r="I140" s="4"/>
    </row>
    <row r="141" spans="9:9" x14ac:dyDescent="0.25">
      <c r="I141" s="4"/>
    </row>
    <row r="142" spans="9:9" x14ac:dyDescent="0.25">
      <c r="I142" s="4"/>
    </row>
    <row r="143" spans="9:9" x14ac:dyDescent="0.25">
      <c r="I143" s="4"/>
    </row>
    <row r="144" spans="9:9" x14ac:dyDescent="0.25">
      <c r="I144" s="4"/>
    </row>
    <row r="145" spans="9:9" x14ac:dyDescent="0.25">
      <c r="I145" s="4"/>
    </row>
    <row r="146" spans="9:9" x14ac:dyDescent="0.25">
      <c r="I146" s="4"/>
    </row>
    <row r="147" spans="9:9" x14ac:dyDescent="0.25">
      <c r="I147" s="4"/>
    </row>
    <row r="148" spans="9:9" x14ac:dyDescent="0.25">
      <c r="I148" s="4"/>
    </row>
    <row r="149" spans="9:9" x14ac:dyDescent="0.25">
      <c r="I149" s="4"/>
    </row>
    <row r="150" spans="9:9" x14ac:dyDescent="0.25">
      <c r="I150" s="4"/>
    </row>
    <row r="151" spans="9:9" x14ac:dyDescent="0.25">
      <c r="I151" s="4"/>
    </row>
    <row r="152" spans="9:9" x14ac:dyDescent="0.25">
      <c r="I152" s="4"/>
    </row>
    <row r="153" spans="9:9" x14ac:dyDescent="0.25">
      <c r="I153" s="4"/>
    </row>
    <row r="154" spans="9:9" x14ac:dyDescent="0.25">
      <c r="I154" s="4"/>
    </row>
    <row r="155" spans="9:9" x14ac:dyDescent="0.25">
      <c r="I155" s="4"/>
    </row>
    <row r="156" spans="9:9" x14ac:dyDescent="0.25">
      <c r="I156" s="4"/>
    </row>
    <row r="157" spans="9:9" x14ac:dyDescent="0.25">
      <c r="I157" s="4"/>
    </row>
    <row r="158" spans="9:9" x14ac:dyDescent="0.25">
      <c r="I158" s="4"/>
    </row>
    <row r="159" spans="9:9" x14ac:dyDescent="0.25">
      <c r="I159" s="4"/>
    </row>
    <row r="160" spans="9:9" x14ac:dyDescent="0.25">
      <c r="I160" s="4"/>
    </row>
    <row r="161" spans="9:9" x14ac:dyDescent="0.25">
      <c r="I161" s="4"/>
    </row>
    <row r="162" spans="9:9" x14ac:dyDescent="0.25">
      <c r="I162" s="4"/>
    </row>
    <row r="163" spans="9:9" x14ac:dyDescent="0.25">
      <c r="I163" s="4"/>
    </row>
    <row r="164" spans="9:9" x14ac:dyDescent="0.25">
      <c r="I164" s="4"/>
    </row>
    <row r="165" spans="9:9" x14ac:dyDescent="0.25">
      <c r="I165" s="4"/>
    </row>
    <row r="166" spans="9:9" x14ac:dyDescent="0.25">
      <c r="I166" s="4"/>
    </row>
    <row r="167" spans="9:9" x14ac:dyDescent="0.25">
      <c r="I167" s="4"/>
    </row>
    <row r="168" spans="9:9" x14ac:dyDescent="0.25">
      <c r="I168" s="4"/>
    </row>
    <row r="169" spans="9:9" x14ac:dyDescent="0.25">
      <c r="I169" s="4"/>
    </row>
    <row r="170" spans="9:9" x14ac:dyDescent="0.25">
      <c r="I170" s="4"/>
    </row>
    <row r="171" spans="9:9" x14ac:dyDescent="0.25">
      <c r="I171" s="4"/>
    </row>
    <row r="172" spans="9:9" x14ac:dyDescent="0.25">
      <c r="I172" s="4"/>
    </row>
    <row r="173" spans="9:9" x14ac:dyDescent="0.25">
      <c r="I173" s="4"/>
    </row>
    <row r="174" spans="9:9" x14ac:dyDescent="0.25">
      <c r="I174" s="4"/>
    </row>
    <row r="175" spans="9:9" x14ac:dyDescent="0.25">
      <c r="I175" s="4"/>
    </row>
    <row r="176" spans="9:9" x14ac:dyDescent="0.25">
      <c r="I176" s="4"/>
    </row>
    <row r="177" spans="9:9" x14ac:dyDescent="0.25">
      <c r="I177" s="4"/>
    </row>
    <row r="178" spans="9:9" x14ac:dyDescent="0.25">
      <c r="I178" s="4"/>
    </row>
    <row r="179" spans="9:9" x14ac:dyDescent="0.25">
      <c r="I179" s="4"/>
    </row>
    <row r="180" spans="9:9" x14ac:dyDescent="0.25">
      <c r="I180" s="4"/>
    </row>
    <row r="181" spans="9:9" x14ac:dyDescent="0.25">
      <c r="I181" s="4"/>
    </row>
    <row r="182" spans="9:9" x14ac:dyDescent="0.25">
      <c r="I182" s="4"/>
    </row>
    <row r="183" spans="9:9" x14ac:dyDescent="0.25">
      <c r="I183" s="4"/>
    </row>
    <row r="184" spans="9:9" x14ac:dyDescent="0.25">
      <c r="I184" s="4"/>
    </row>
    <row r="185" spans="9:9" x14ac:dyDescent="0.25">
      <c r="I185" s="4"/>
    </row>
    <row r="186" spans="9:9" x14ac:dyDescent="0.25">
      <c r="I186" s="4"/>
    </row>
    <row r="187" spans="9:9" x14ac:dyDescent="0.25">
      <c r="I187" s="4"/>
    </row>
    <row r="188" spans="9:9" x14ac:dyDescent="0.25">
      <c r="I188" s="4"/>
    </row>
    <row r="189" spans="9:9" x14ac:dyDescent="0.25">
      <c r="I189" s="4"/>
    </row>
    <row r="190" spans="9:9" x14ac:dyDescent="0.25">
      <c r="I190" s="4"/>
    </row>
    <row r="191" spans="9:9" x14ac:dyDescent="0.25">
      <c r="I191" s="4"/>
    </row>
    <row r="192" spans="9:9" x14ac:dyDescent="0.25">
      <c r="I192" s="4"/>
    </row>
    <row r="193" spans="9:9" x14ac:dyDescent="0.25">
      <c r="I193" s="4"/>
    </row>
    <row r="194" spans="9:9" x14ac:dyDescent="0.25">
      <c r="I194" s="4"/>
    </row>
    <row r="195" spans="9:9" x14ac:dyDescent="0.25">
      <c r="I195" s="4"/>
    </row>
    <row r="196" spans="9:9" x14ac:dyDescent="0.25">
      <c r="I196" s="4"/>
    </row>
    <row r="197" spans="9:9" x14ac:dyDescent="0.25">
      <c r="I197" s="4"/>
    </row>
    <row r="198" spans="9:9" x14ac:dyDescent="0.25">
      <c r="I198" s="4"/>
    </row>
    <row r="199" spans="9:9" x14ac:dyDescent="0.25">
      <c r="I199" s="4"/>
    </row>
    <row r="200" spans="9:9" x14ac:dyDescent="0.25">
      <c r="I200" s="4"/>
    </row>
    <row r="201" spans="9:9" x14ac:dyDescent="0.25">
      <c r="I201" s="4"/>
    </row>
    <row r="202" spans="9:9" x14ac:dyDescent="0.25">
      <c r="I202" s="4"/>
    </row>
    <row r="203" spans="9:9" x14ac:dyDescent="0.25">
      <c r="I203" s="4"/>
    </row>
    <row r="204" spans="9:9" x14ac:dyDescent="0.25">
      <c r="I204" s="4"/>
    </row>
    <row r="205" spans="9:9" x14ac:dyDescent="0.25">
      <c r="I205" s="4"/>
    </row>
    <row r="206" spans="9:9" x14ac:dyDescent="0.25">
      <c r="I206" s="4"/>
    </row>
    <row r="207" spans="9:9" x14ac:dyDescent="0.25">
      <c r="I207" s="4"/>
    </row>
    <row r="208" spans="9:9" x14ac:dyDescent="0.25">
      <c r="I208" s="4"/>
    </row>
    <row r="209" spans="9:9" x14ac:dyDescent="0.25">
      <c r="I209" s="4"/>
    </row>
    <row r="210" spans="9:9" x14ac:dyDescent="0.25">
      <c r="I210" s="4"/>
    </row>
    <row r="211" spans="9:9" x14ac:dyDescent="0.25">
      <c r="I211" s="4"/>
    </row>
    <row r="212" spans="9:9" x14ac:dyDescent="0.25">
      <c r="I212" s="4"/>
    </row>
    <row r="213" spans="9:9" x14ac:dyDescent="0.25">
      <c r="I213" s="4"/>
    </row>
    <row r="214" spans="9:9" x14ac:dyDescent="0.25">
      <c r="I214" s="4"/>
    </row>
    <row r="215" spans="9:9" x14ac:dyDescent="0.25">
      <c r="I215" s="4"/>
    </row>
    <row r="216" spans="9:9" x14ac:dyDescent="0.25">
      <c r="I216" s="4"/>
    </row>
    <row r="217" spans="9:9" x14ac:dyDescent="0.25">
      <c r="I217" s="4"/>
    </row>
    <row r="218" spans="9:9" x14ac:dyDescent="0.25">
      <c r="I218" s="4"/>
    </row>
    <row r="219" spans="9:9" x14ac:dyDescent="0.25">
      <c r="I219" s="4"/>
    </row>
    <row r="220" spans="9:9" x14ac:dyDescent="0.25">
      <c r="I220" s="4"/>
    </row>
    <row r="221" spans="9:9" x14ac:dyDescent="0.25">
      <c r="I221" s="4"/>
    </row>
    <row r="222" spans="9:9" x14ac:dyDescent="0.25">
      <c r="I222" s="4"/>
    </row>
    <row r="223" spans="9:9" x14ac:dyDescent="0.25">
      <c r="I223" s="4"/>
    </row>
    <row r="224" spans="9:9" x14ac:dyDescent="0.25">
      <c r="I224" s="4"/>
    </row>
    <row r="225" spans="9:9" x14ac:dyDescent="0.25">
      <c r="I225" s="4"/>
    </row>
    <row r="226" spans="9:9" x14ac:dyDescent="0.25">
      <c r="I226" s="4"/>
    </row>
    <row r="227" spans="9:9" x14ac:dyDescent="0.25">
      <c r="I227" s="4"/>
    </row>
    <row r="228" spans="9:9" x14ac:dyDescent="0.25">
      <c r="I228" s="4"/>
    </row>
    <row r="229" spans="9:9" x14ac:dyDescent="0.25">
      <c r="I229" s="4"/>
    </row>
    <row r="230" spans="9:9" x14ac:dyDescent="0.25">
      <c r="I230" s="4"/>
    </row>
    <row r="231" spans="9:9" x14ac:dyDescent="0.25">
      <c r="I231" s="4"/>
    </row>
    <row r="232" spans="9:9" x14ac:dyDescent="0.25">
      <c r="I232" s="4"/>
    </row>
    <row r="233" spans="9:9" x14ac:dyDescent="0.25">
      <c r="I233" s="4"/>
    </row>
    <row r="234" spans="9:9" x14ac:dyDescent="0.25">
      <c r="I234" s="4"/>
    </row>
    <row r="235" spans="9:9" x14ac:dyDescent="0.25">
      <c r="I235" s="4"/>
    </row>
    <row r="236" spans="9:9" x14ac:dyDescent="0.25">
      <c r="I236" s="4"/>
    </row>
    <row r="237" spans="9:9" x14ac:dyDescent="0.25">
      <c r="I237" s="4"/>
    </row>
    <row r="238" spans="9:9" x14ac:dyDescent="0.25">
      <c r="I238" s="4"/>
    </row>
    <row r="239" spans="9:9" x14ac:dyDescent="0.25">
      <c r="I239" s="4"/>
    </row>
    <row r="240" spans="9:9" x14ac:dyDescent="0.25">
      <c r="I240" s="4"/>
    </row>
    <row r="241" spans="9:9" x14ac:dyDescent="0.25">
      <c r="I241" s="4"/>
    </row>
    <row r="242" spans="9:9" x14ac:dyDescent="0.25">
      <c r="I242" s="4"/>
    </row>
    <row r="243" spans="9:9" x14ac:dyDescent="0.25">
      <c r="I243" s="4"/>
    </row>
    <row r="244" spans="9:9" x14ac:dyDescent="0.25">
      <c r="I244" s="4"/>
    </row>
    <row r="245" spans="9:9" x14ac:dyDescent="0.25">
      <c r="I245" s="4"/>
    </row>
    <row r="246" spans="9:9" x14ac:dyDescent="0.25">
      <c r="I246" s="4"/>
    </row>
    <row r="247" spans="9:9" x14ac:dyDescent="0.25">
      <c r="I247" s="4"/>
    </row>
    <row r="248" spans="9:9" x14ac:dyDescent="0.25">
      <c r="I248" s="4"/>
    </row>
    <row r="249" spans="9:9" x14ac:dyDescent="0.25">
      <c r="I249" s="4"/>
    </row>
    <row r="250" spans="9:9" x14ac:dyDescent="0.25">
      <c r="I250" s="4"/>
    </row>
    <row r="251" spans="9:9" x14ac:dyDescent="0.25">
      <c r="I251" s="4"/>
    </row>
    <row r="252" spans="9:9" x14ac:dyDescent="0.25">
      <c r="I252" s="4"/>
    </row>
    <row r="253" spans="9:9" x14ac:dyDescent="0.25">
      <c r="I253" s="4"/>
    </row>
    <row r="254" spans="9:9" x14ac:dyDescent="0.25">
      <c r="I254" s="4"/>
    </row>
    <row r="255" spans="9:9" x14ac:dyDescent="0.25">
      <c r="I255" s="4"/>
    </row>
    <row r="256" spans="9:9" x14ac:dyDescent="0.25">
      <c r="I256" s="4"/>
    </row>
    <row r="257" spans="9:9" x14ac:dyDescent="0.25">
      <c r="I257" s="4"/>
    </row>
    <row r="258" spans="9:9" x14ac:dyDescent="0.25">
      <c r="I258" s="4"/>
    </row>
    <row r="259" spans="9:9" x14ac:dyDescent="0.25">
      <c r="I259" s="4"/>
    </row>
    <row r="260" spans="9:9" x14ac:dyDescent="0.25">
      <c r="I260" s="4"/>
    </row>
    <row r="261" spans="9:9" x14ac:dyDescent="0.25">
      <c r="I261" s="4"/>
    </row>
    <row r="262" spans="9:9" x14ac:dyDescent="0.25">
      <c r="I262" s="4"/>
    </row>
    <row r="263" spans="9:9" x14ac:dyDescent="0.25">
      <c r="I263" s="4"/>
    </row>
    <row r="264" spans="9:9" x14ac:dyDescent="0.25">
      <c r="I264" s="4"/>
    </row>
    <row r="265" spans="9:9" x14ac:dyDescent="0.25">
      <c r="I265" s="4"/>
    </row>
    <row r="266" spans="9:9" x14ac:dyDescent="0.25">
      <c r="I266" s="4"/>
    </row>
    <row r="267" spans="9:9" x14ac:dyDescent="0.25">
      <c r="I267" s="4"/>
    </row>
    <row r="268" spans="9:9" x14ac:dyDescent="0.25">
      <c r="I268" s="4"/>
    </row>
    <row r="269" spans="9:9" x14ac:dyDescent="0.25">
      <c r="I269" s="4"/>
    </row>
    <row r="270" spans="9:9" x14ac:dyDescent="0.25">
      <c r="I270" s="4"/>
    </row>
    <row r="271" spans="9:9" x14ac:dyDescent="0.25">
      <c r="I271" s="4"/>
    </row>
    <row r="272" spans="9:9" x14ac:dyDescent="0.25">
      <c r="I272" s="4"/>
    </row>
    <row r="273" spans="9:9" x14ac:dyDescent="0.25">
      <c r="I273" s="4"/>
    </row>
    <row r="274" spans="9:9" x14ac:dyDescent="0.25">
      <c r="I274" s="4"/>
    </row>
    <row r="275" spans="9:9" x14ac:dyDescent="0.25">
      <c r="I275" s="4"/>
    </row>
    <row r="276" spans="9:9" x14ac:dyDescent="0.25">
      <c r="I276" s="4"/>
    </row>
    <row r="277" spans="9:9" x14ac:dyDescent="0.25">
      <c r="I277" s="4"/>
    </row>
    <row r="278" spans="9:9" x14ac:dyDescent="0.25">
      <c r="I278" s="4"/>
    </row>
    <row r="279" spans="9:9" x14ac:dyDescent="0.25">
      <c r="I279" s="4"/>
    </row>
    <row r="280" spans="9:9" x14ac:dyDescent="0.25">
      <c r="I280" s="4"/>
    </row>
    <row r="281" spans="9:9" x14ac:dyDescent="0.25">
      <c r="I281" s="4"/>
    </row>
    <row r="282" spans="9:9" x14ac:dyDescent="0.25">
      <c r="I282" s="4"/>
    </row>
    <row r="283" spans="9:9" x14ac:dyDescent="0.25">
      <c r="I283" s="4"/>
    </row>
    <row r="284" spans="9:9" x14ac:dyDescent="0.25">
      <c r="I284" s="4"/>
    </row>
    <row r="285" spans="9:9" x14ac:dyDescent="0.25">
      <c r="I285" s="4"/>
    </row>
    <row r="286" spans="9:9" x14ac:dyDescent="0.25">
      <c r="I286" s="4"/>
    </row>
    <row r="287" spans="9:9" x14ac:dyDescent="0.25">
      <c r="I287" s="4"/>
    </row>
    <row r="288" spans="9:9" x14ac:dyDescent="0.25">
      <c r="I288" s="4"/>
    </row>
    <row r="289" spans="9:9" x14ac:dyDescent="0.25">
      <c r="I289" s="4"/>
    </row>
    <row r="290" spans="9:9" x14ac:dyDescent="0.25">
      <c r="I290" s="4"/>
    </row>
    <row r="291" spans="9:9" x14ac:dyDescent="0.25">
      <c r="I291" s="4"/>
    </row>
    <row r="292" spans="9:9" x14ac:dyDescent="0.25">
      <c r="I292" s="4"/>
    </row>
    <row r="293" spans="9:9" x14ac:dyDescent="0.25">
      <c r="I293" s="4"/>
    </row>
    <row r="294" spans="9:9" x14ac:dyDescent="0.25">
      <c r="I294" s="4"/>
    </row>
    <row r="295" spans="9:9" x14ac:dyDescent="0.25">
      <c r="I295" s="4"/>
    </row>
    <row r="296" spans="9:9" x14ac:dyDescent="0.25">
      <c r="I296" s="4"/>
    </row>
    <row r="297" spans="9:9" x14ac:dyDescent="0.25">
      <c r="I297" s="4"/>
    </row>
    <row r="298" spans="9:9" x14ac:dyDescent="0.25">
      <c r="I298" s="4"/>
    </row>
    <row r="299" spans="9:9" x14ac:dyDescent="0.25">
      <c r="I299" s="4"/>
    </row>
    <row r="300" spans="9:9" x14ac:dyDescent="0.25">
      <c r="I300" s="4"/>
    </row>
    <row r="301" spans="9:9" x14ac:dyDescent="0.25">
      <c r="I301" s="4"/>
    </row>
    <row r="302" spans="9:9" x14ac:dyDescent="0.25">
      <c r="I302" s="4"/>
    </row>
    <row r="303" spans="9:9" x14ac:dyDescent="0.25">
      <c r="I303" s="4"/>
    </row>
    <row r="304" spans="9:9" x14ac:dyDescent="0.25">
      <c r="I304" s="4"/>
    </row>
    <row r="305" spans="9:9" x14ac:dyDescent="0.25">
      <c r="I305" s="4"/>
    </row>
    <row r="306" spans="9:9" x14ac:dyDescent="0.25">
      <c r="I306" s="4"/>
    </row>
    <row r="307" spans="9:9" x14ac:dyDescent="0.25">
      <c r="I307" s="4"/>
    </row>
    <row r="308" spans="9:9" x14ac:dyDescent="0.25">
      <c r="I308" s="4"/>
    </row>
    <row r="309" spans="9:9" x14ac:dyDescent="0.25">
      <c r="I309" s="4"/>
    </row>
    <row r="310" spans="9:9" x14ac:dyDescent="0.25">
      <c r="I310" s="4"/>
    </row>
    <row r="311" spans="9:9" x14ac:dyDescent="0.25">
      <c r="I311" s="4"/>
    </row>
    <row r="312" spans="9:9" x14ac:dyDescent="0.25">
      <c r="I312" s="4"/>
    </row>
    <row r="313" spans="9:9" x14ac:dyDescent="0.25">
      <c r="I313" s="4"/>
    </row>
    <row r="314" spans="9:9" x14ac:dyDescent="0.25">
      <c r="I314" s="4"/>
    </row>
    <row r="315" spans="9:9" x14ac:dyDescent="0.25">
      <c r="I315" s="4"/>
    </row>
    <row r="316" spans="9:9" x14ac:dyDescent="0.25">
      <c r="I316" s="4"/>
    </row>
    <row r="317" spans="9:9" x14ac:dyDescent="0.25">
      <c r="I317" s="4"/>
    </row>
    <row r="318" spans="9:9" x14ac:dyDescent="0.25">
      <c r="I318" s="4"/>
    </row>
    <row r="319" spans="9:9" x14ac:dyDescent="0.25">
      <c r="I319" s="4"/>
    </row>
    <row r="320" spans="9:9" x14ac:dyDescent="0.25">
      <c r="I320" s="4"/>
    </row>
    <row r="321" spans="9:9" x14ac:dyDescent="0.25">
      <c r="I321" s="4"/>
    </row>
    <row r="322" spans="9:9" x14ac:dyDescent="0.25">
      <c r="I322" s="4"/>
    </row>
    <row r="323" spans="9:9" x14ac:dyDescent="0.25">
      <c r="I323" s="4"/>
    </row>
    <row r="324" spans="9:9" x14ac:dyDescent="0.25">
      <c r="I324" s="4"/>
    </row>
    <row r="325" spans="9:9" x14ac:dyDescent="0.25">
      <c r="I325" s="4"/>
    </row>
    <row r="326" spans="9:9" x14ac:dyDescent="0.25">
      <c r="I326" s="4"/>
    </row>
    <row r="327" spans="9:9" x14ac:dyDescent="0.25">
      <c r="I327" s="4"/>
    </row>
    <row r="328" spans="9:9" x14ac:dyDescent="0.25">
      <c r="I328" s="4"/>
    </row>
    <row r="329" spans="9:9" x14ac:dyDescent="0.25">
      <c r="I329" s="4"/>
    </row>
    <row r="330" spans="9:9" x14ac:dyDescent="0.25">
      <c r="I330" s="4"/>
    </row>
    <row r="331" spans="9:9" x14ac:dyDescent="0.25">
      <c r="I331" s="4"/>
    </row>
    <row r="332" spans="9:9" x14ac:dyDescent="0.25">
      <c r="I332" s="4"/>
    </row>
    <row r="333" spans="9:9" x14ac:dyDescent="0.25">
      <c r="I333" s="4"/>
    </row>
    <row r="334" spans="9:9" x14ac:dyDescent="0.25">
      <c r="I334" s="4"/>
    </row>
    <row r="335" spans="9:9" x14ac:dyDescent="0.25">
      <c r="I335" s="4"/>
    </row>
    <row r="336" spans="9:9" x14ac:dyDescent="0.25">
      <c r="I336" s="4"/>
    </row>
    <row r="337" spans="9:9" x14ac:dyDescent="0.25">
      <c r="I337" s="4"/>
    </row>
    <row r="338" spans="9:9" x14ac:dyDescent="0.25">
      <c r="I338" s="4"/>
    </row>
    <row r="339" spans="9:9" x14ac:dyDescent="0.25">
      <c r="I339" s="4"/>
    </row>
    <row r="340" spans="9:9" x14ac:dyDescent="0.25">
      <c r="I340" s="4"/>
    </row>
    <row r="341" spans="9:9" x14ac:dyDescent="0.25">
      <c r="I341" s="4"/>
    </row>
    <row r="342" spans="9:9" x14ac:dyDescent="0.25">
      <c r="I342" s="4"/>
    </row>
    <row r="343" spans="9:9" x14ac:dyDescent="0.25">
      <c r="I343" s="4"/>
    </row>
    <row r="344" spans="9:9" x14ac:dyDescent="0.25">
      <c r="I344" s="4"/>
    </row>
    <row r="345" spans="9:9" x14ac:dyDescent="0.25">
      <c r="I345" s="4"/>
    </row>
    <row r="346" spans="9:9" x14ac:dyDescent="0.25">
      <c r="I346" s="4"/>
    </row>
    <row r="347" spans="9:9" x14ac:dyDescent="0.25">
      <c r="I347" s="4"/>
    </row>
    <row r="348" spans="9:9" x14ac:dyDescent="0.25">
      <c r="I348" s="4"/>
    </row>
    <row r="349" spans="9:9" x14ac:dyDescent="0.25">
      <c r="I349" s="4"/>
    </row>
    <row r="350" spans="9:9" x14ac:dyDescent="0.25">
      <c r="I350" s="4"/>
    </row>
    <row r="351" spans="9:9" x14ac:dyDescent="0.25">
      <c r="I351" s="4"/>
    </row>
    <row r="352" spans="9:9" x14ac:dyDescent="0.25">
      <c r="I352" s="4"/>
    </row>
    <row r="353" spans="9:9" x14ac:dyDescent="0.25">
      <c r="I353" s="4"/>
    </row>
    <row r="354" spans="9:9" x14ac:dyDescent="0.25">
      <c r="I354" s="4"/>
    </row>
    <row r="355" spans="9:9" x14ac:dyDescent="0.25">
      <c r="I355" s="4"/>
    </row>
    <row r="356" spans="9:9" x14ac:dyDescent="0.25">
      <c r="I356" s="4"/>
    </row>
    <row r="357" spans="9:9" x14ac:dyDescent="0.25">
      <c r="I357" s="4"/>
    </row>
    <row r="358" spans="9:9" x14ac:dyDescent="0.25">
      <c r="I358" s="4"/>
    </row>
    <row r="359" spans="9:9" x14ac:dyDescent="0.25">
      <c r="I359" s="4"/>
    </row>
    <row r="360" spans="9:9" x14ac:dyDescent="0.25">
      <c r="I360" s="4"/>
    </row>
    <row r="361" spans="9:9" x14ac:dyDescent="0.25">
      <c r="I361" s="4"/>
    </row>
    <row r="362" spans="9:9" x14ac:dyDescent="0.25">
      <c r="I362" s="4"/>
    </row>
    <row r="363" spans="9:9" x14ac:dyDescent="0.25">
      <c r="I363" s="4"/>
    </row>
    <row r="364" spans="9:9" x14ac:dyDescent="0.25">
      <c r="I364" s="4"/>
    </row>
    <row r="365" spans="9:9" x14ac:dyDescent="0.25">
      <c r="I365" s="4"/>
    </row>
    <row r="366" spans="9:9" x14ac:dyDescent="0.25">
      <c r="I366" s="4"/>
    </row>
    <row r="367" spans="9:9" x14ac:dyDescent="0.25">
      <c r="I367" s="4"/>
    </row>
    <row r="368" spans="9:9" x14ac:dyDescent="0.25">
      <c r="I368" s="4"/>
    </row>
    <row r="369" spans="9:9" x14ac:dyDescent="0.25">
      <c r="I369" s="4"/>
    </row>
    <row r="370" spans="9:9" x14ac:dyDescent="0.25">
      <c r="I370" s="4"/>
    </row>
    <row r="371" spans="9:9" x14ac:dyDescent="0.25">
      <c r="I371" s="4"/>
    </row>
    <row r="372" spans="9:9" x14ac:dyDescent="0.25">
      <c r="I372" s="4"/>
    </row>
    <row r="373" spans="9:9" x14ac:dyDescent="0.25">
      <c r="I373" s="4"/>
    </row>
    <row r="374" spans="9:9" x14ac:dyDescent="0.25">
      <c r="I374" s="4"/>
    </row>
    <row r="375" spans="9:9" x14ac:dyDescent="0.25">
      <c r="I375" s="4"/>
    </row>
    <row r="376" spans="9:9" x14ac:dyDescent="0.25">
      <c r="I376" s="4"/>
    </row>
    <row r="377" spans="9:9" x14ac:dyDescent="0.25">
      <c r="I377" s="4"/>
    </row>
    <row r="378" spans="9:9" x14ac:dyDescent="0.25">
      <c r="I378" s="4"/>
    </row>
    <row r="379" spans="9:9" x14ac:dyDescent="0.25">
      <c r="I379" s="4"/>
    </row>
    <row r="380" spans="9:9" x14ac:dyDescent="0.25">
      <c r="I380" s="4"/>
    </row>
    <row r="381" spans="9:9" x14ac:dyDescent="0.25">
      <c r="I381" s="4"/>
    </row>
    <row r="382" spans="9:9" x14ac:dyDescent="0.25">
      <c r="I382" s="4"/>
    </row>
    <row r="383" spans="9:9" x14ac:dyDescent="0.25">
      <c r="I383" s="4"/>
    </row>
    <row r="384" spans="9:9" x14ac:dyDescent="0.25">
      <c r="I384" s="4"/>
    </row>
    <row r="385" spans="9:9" x14ac:dyDescent="0.25">
      <c r="I385" s="4"/>
    </row>
    <row r="386" spans="9:9" x14ac:dyDescent="0.25">
      <c r="I386" s="4"/>
    </row>
    <row r="387" spans="9:9" x14ac:dyDescent="0.25">
      <c r="I387" s="4"/>
    </row>
    <row r="388" spans="9:9" x14ac:dyDescent="0.25">
      <c r="I388" s="4"/>
    </row>
    <row r="389" spans="9:9" x14ac:dyDescent="0.25">
      <c r="I389" s="4"/>
    </row>
    <row r="390" spans="9:9" x14ac:dyDescent="0.25">
      <c r="I390" s="4"/>
    </row>
    <row r="391" spans="9:9" x14ac:dyDescent="0.25">
      <c r="I391" s="4"/>
    </row>
    <row r="392" spans="9:9" x14ac:dyDescent="0.25">
      <c r="I392" s="4"/>
    </row>
    <row r="393" spans="9:9" x14ac:dyDescent="0.25">
      <c r="I393" s="4"/>
    </row>
    <row r="394" spans="9:9" x14ac:dyDescent="0.25">
      <c r="I394" s="4"/>
    </row>
    <row r="395" spans="9:9" x14ac:dyDescent="0.25">
      <c r="I395" s="4"/>
    </row>
    <row r="396" spans="9:9" x14ac:dyDescent="0.25">
      <c r="I396" s="4"/>
    </row>
    <row r="397" spans="9:9" x14ac:dyDescent="0.25">
      <c r="I397" s="4"/>
    </row>
    <row r="398" spans="9:9" x14ac:dyDescent="0.25">
      <c r="I398" s="4"/>
    </row>
    <row r="399" spans="9:9" x14ac:dyDescent="0.25">
      <c r="I399" s="4"/>
    </row>
    <row r="400" spans="9:9" x14ac:dyDescent="0.25">
      <c r="I400" s="4"/>
    </row>
    <row r="401" spans="9:9" x14ac:dyDescent="0.25">
      <c r="I401" s="4"/>
    </row>
    <row r="402" spans="9:9" x14ac:dyDescent="0.25">
      <c r="I402" s="4"/>
    </row>
    <row r="403" spans="9:9" x14ac:dyDescent="0.25">
      <c r="I403" s="4"/>
    </row>
    <row r="404" spans="9:9" x14ac:dyDescent="0.25">
      <c r="I404" s="4"/>
    </row>
    <row r="405" spans="9:9" x14ac:dyDescent="0.25">
      <c r="I405" s="4"/>
    </row>
    <row r="406" spans="9:9" x14ac:dyDescent="0.25">
      <c r="I406" s="4"/>
    </row>
    <row r="407" spans="9:9" x14ac:dyDescent="0.25">
      <c r="I407" s="4"/>
    </row>
    <row r="408" spans="9:9" x14ac:dyDescent="0.25">
      <c r="I408" s="4"/>
    </row>
    <row r="409" spans="9:9" x14ac:dyDescent="0.25">
      <c r="I409" s="4"/>
    </row>
    <row r="410" spans="9:9" x14ac:dyDescent="0.25">
      <c r="I410" s="4"/>
    </row>
    <row r="411" spans="9:9" x14ac:dyDescent="0.25">
      <c r="I411" s="4"/>
    </row>
    <row r="412" spans="9:9" x14ac:dyDescent="0.25">
      <c r="I412" s="4"/>
    </row>
    <row r="413" spans="9:9" x14ac:dyDescent="0.25">
      <c r="I413" s="4"/>
    </row>
    <row r="414" spans="9:9" x14ac:dyDescent="0.25">
      <c r="I414" s="4"/>
    </row>
    <row r="415" spans="9:9" x14ac:dyDescent="0.25">
      <c r="I415" s="4"/>
    </row>
    <row r="416" spans="9:9" x14ac:dyDescent="0.25">
      <c r="I416" s="4"/>
    </row>
    <row r="417" spans="9:9" x14ac:dyDescent="0.25">
      <c r="I417" s="4"/>
    </row>
    <row r="418" spans="9:9" x14ac:dyDescent="0.25">
      <c r="I418" s="4"/>
    </row>
    <row r="419" spans="9:9" x14ac:dyDescent="0.25">
      <c r="I419" s="4"/>
    </row>
    <row r="420" spans="9:9" x14ac:dyDescent="0.25">
      <c r="I420" s="4"/>
    </row>
    <row r="421" spans="9:9" x14ac:dyDescent="0.25">
      <c r="I421" s="4"/>
    </row>
    <row r="422" spans="9:9" x14ac:dyDescent="0.25">
      <c r="I422" s="4"/>
    </row>
    <row r="423" spans="9:9" x14ac:dyDescent="0.25">
      <c r="I423" s="4"/>
    </row>
    <row r="424" spans="9:9" x14ac:dyDescent="0.25">
      <c r="I424" s="4"/>
    </row>
    <row r="425" spans="9:9" x14ac:dyDescent="0.25">
      <c r="I425" s="4"/>
    </row>
    <row r="426" spans="9:9" x14ac:dyDescent="0.25">
      <c r="I426" s="4"/>
    </row>
    <row r="427" spans="9:9" x14ac:dyDescent="0.25">
      <c r="I427" s="4"/>
    </row>
    <row r="428" spans="9:9" x14ac:dyDescent="0.25">
      <c r="I428" s="4"/>
    </row>
    <row r="429" spans="9:9" x14ac:dyDescent="0.25">
      <c r="I429" s="4"/>
    </row>
    <row r="430" spans="9:9" x14ac:dyDescent="0.25">
      <c r="I430" s="4"/>
    </row>
    <row r="431" spans="9:9" x14ac:dyDescent="0.25">
      <c r="I431" s="4"/>
    </row>
    <row r="432" spans="9:9" x14ac:dyDescent="0.25">
      <c r="I432" s="4"/>
    </row>
    <row r="433" spans="9:9" x14ac:dyDescent="0.25">
      <c r="I433" s="4"/>
    </row>
    <row r="434" spans="9:9" x14ac:dyDescent="0.25">
      <c r="I434" s="4"/>
    </row>
    <row r="435" spans="9:9" x14ac:dyDescent="0.25">
      <c r="I435" s="4"/>
    </row>
    <row r="436" spans="9:9" x14ac:dyDescent="0.25">
      <c r="I436" s="4"/>
    </row>
    <row r="437" spans="9:9" x14ac:dyDescent="0.25">
      <c r="I437" s="4"/>
    </row>
    <row r="438" spans="9:9" x14ac:dyDescent="0.25">
      <c r="I438" s="4"/>
    </row>
    <row r="439" spans="9:9" x14ac:dyDescent="0.25">
      <c r="I439" s="4"/>
    </row>
    <row r="440" spans="9:9" x14ac:dyDescent="0.25">
      <c r="I440" s="4"/>
    </row>
    <row r="441" spans="9:9" x14ac:dyDescent="0.25">
      <c r="I441" s="4"/>
    </row>
    <row r="442" spans="9:9" x14ac:dyDescent="0.25">
      <c r="I442" s="4"/>
    </row>
    <row r="443" spans="9:9" x14ac:dyDescent="0.25">
      <c r="I443" s="4"/>
    </row>
    <row r="444" spans="9:9" x14ac:dyDescent="0.25">
      <c r="I444" s="4"/>
    </row>
    <row r="445" spans="9:9" x14ac:dyDescent="0.25">
      <c r="I445" s="4"/>
    </row>
    <row r="446" spans="9:9" x14ac:dyDescent="0.25">
      <c r="I446" s="4"/>
    </row>
    <row r="447" spans="9:9" x14ac:dyDescent="0.25">
      <c r="I447" s="4"/>
    </row>
    <row r="448" spans="9:9" x14ac:dyDescent="0.25">
      <c r="I448" s="4"/>
    </row>
    <row r="449" spans="9:9" x14ac:dyDescent="0.25">
      <c r="I449" s="4"/>
    </row>
    <row r="450" spans="9:9" x14ac:dyDescent="0.25">
      <c r="I450" s="4"/>
    </row>
    <row r="451" spans="9:9" x14ac:dyDescent="0.25">
      <c r="I451" s="4"/>
    </row>
    <row r="452" spans="9:9" x14ac:dyDescent="0.25">
      <c r="I452" s="4"/>
    </row>
    <row r="453" spans="9:9" x14ac:dyDescent="0.25">
      <c r="I453" s="4"/>
    </row>
    <row r="454" spans="9:9" x14ac:dyDescent="0.25">
      <c r="I454" s="4"/>
    </row>
    <row r="455" spans="9:9" x14ac:dyDescent="0.25">
      <c r="I455" s="4"/>
    </row>
    <row r="456" spans="9:9" x14ac:dyDescent="0.25">
      <c r="I456" s="4"/>
    </row>
    <row r="457" spans="9:9" x14ac:dyDescent="0.25">
      <c r="I457" s="4"/>
    </row>
    <row r="458" spans="9:9" x14ac:dyDescent="0.25">
      <c r="I458" s="4"/>
    </row>
    <row r="459" spans="9:9" x14ac:dyDescent="0.25">
      <c r="I459" s="4"/>
    </row>
    <row r="460" spans="9:9" x14ac:dyDescent="0.25">
      <c r="I460" s="4"/>
    </row>
    <row r="461" spans="9:9" x14ac:dyDescent="0.25">
      <c r="I461" s="4"/>
    </row>
    <row r="462" spans="9:9" x14ac:dyDescent="0.25">
      <c r="I462" s="4"/>
    </row>
    <row r="463" spans="9:9" x14ac:dyDescent="0.25">
      <c r="I463" s="4"/>
    </row>
    <row r="464" spans="9:9" x14ac:dyDescent="0.25">
      <c r="I464" s="4"/>
    </row>
    <row r="465" spans="9:9" x14ac:dyDescent="0.25">
      <c r="I465" s="4"/>
    </row>
    <row r="466" spans="9:9" x14ac:dyDescent="0.25">
      <c r="I466" s="4"/>
    </row>
    <row r="467" spans="9:9" x14ac:dyDescent="0.25">
      <c r="I467" s="4"/>
    </row>
    <row r="468" spans="9:9" x14ac:dyDescent="0.25">
      <c r="I468" s="4"/>
    </row>
    <row r="469" spans="9:9" x14ac:dyDescent="0.25">
      <c r="I469" s="4"/>
    </row>
    <row r="470" spans="9:9" x14ac:dyDescent="0.25">
      <c r="I470" s="4"/>
    </row>
    <row r="471" spans="9:9" x14ac:dyDescent="0.25">
      <c r="I471" s="4"/>
    </row>
    <row r="472" spans="9:9" x14ac:dyDescent="0.25">
      <c r="I472" s="4"/>
    </row>
    <row r="473" spans="9:9" x14ac:dyDescent="0.25">
      <c r="I473" s="4"/>
    </row>
    <row r="474" spans="9:9" x14ac:dyDescent="0.25">
      <c r="I474" s="4"/>
    </row>
    <row r="475" spans="9:9" x14ac:dyDescent="0.25">
      <c r="I475" s="4"/>
    </row>
    <row r="476" spans="9:9" x14ac:dyDescent="0.25">
      <c r="I476" s="4"/>
    </row>
    <row r="477" spans="9:9" x14ac:dyDescent="0.25">
      <c r="I477" s="4"/>
    </row>
    <row r="478" spans="9:9" x14ac:dyDescent="0.25">
      <c r="I478" s="4"/>
    </row>
    <row r="479" spans="9:9" x14ac:dyDescent="0.25">
      <c r="I479" s="4"/>
    </row>
    <row r="480" spans="9:9" x14ac:dyDescent="0.25">
      <c r="I480" s="4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9A255-82EC-4ADD-9FCB-F58BC89F930A}">
  <dimension ref="A2:M29"/>
  <sheetViews>
    <sheetView workbookViewId="0">
      <selection activeCell="B6" sqref="B6"/>
    </sheetView>
  </sheetViews>
  <sheetFormatPr defaultRowHeight="15" x14ac:dyDescent="0.25"/>
  <cols>
    <col min="1" max="1" width="51" bestFit="1" customWidth="1"/>
    <col min="2" max="2" width="74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63</v>
      </c>
    </row>
    <row r="4" spans="1:13" x14ac:dyDescent="0.25">
      <c r="B4" s="45" t="s">
        <v>64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10245</v>
      </c>
      <c r="C6" s="33">
        <f>SUM(C17,C26,C29)</f>
        <v>10245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10245</v>
      </c>
      <c r="C29" s="32">
        <v>10245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91F1236-47D9-4CED-BB2D-5DEA8060D726}">
          <x14:formula1>
            <xm:f>List!$A$2:$A$8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5C813-89DC-4ECF-962D-3EC31759101A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74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65</v>
      </c>
    </row>
    <row r="4" spans="1:13" x14ac:dyDescent="0.25">
      <c r="B4" s="45" t="s">
        <v>66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38600</v>
      </c>
      <c r="C6" s="33">
        <f>SUM(C17,C26,C29)</f>
        <v>31937.45</v>
      </c>
      <c r="D6" s="33">
        <f>SUM(D17,D26,D29)</f>
        <v>6662.5499999999993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38600</v>
      </c>
      <c r="C29" s="32">
        <v>31937.45</v>
      </c>
      <c r="D29" s="32">
        <f>B29-C29</f>
        <v>6662.5499999999993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DDAF0F3-7E00-4688-B763-631879943078}">
          <x14:formula1>
            <xm:f>List!$A$2:$A$8</xm:f>
          </x14:formula1>
          <xm:sqref>B2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78E9-FB4F-4066-9928-C1851E6A72A0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74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67</v>
      </c>
    </row>
    <row r="4" spans="1:13" x14ac:dyDescent="0.25">
      <c r="B4" s="45" t="s">
        <v>68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325970.8</v>
      </c>
      <c r="C6" s="33">
        <f>SUM(C17,C26,C29)</f>
        <v>325970.8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325970.8</v>
      </c>
      <c r="C29" s="32">
        <v>325970.8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38D0410-8C11-4D01-9F61-19415FB8E31E}">
          <x14:formula1>
            <xm:f>List!$A$2:$A$8</xm:f>
          </x14:formula1>
          <xm:sqref>B2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A9AB9-5FDF-47BC-94C1-116808EF6468}">
  <dimension ref="A2:M29"/>
  <sheetViews>
    <sheetView topLeftCell="A4" workbookViewId="0">
      <selection activeCell="C6" sqref="C6"/>
    </sheetView>
  </sheetViews>
  <sheetFormatPr defaultRowHeight="15" x14ac:dyDescent="0.25"/>
  <cols>
    <col min="1" max="1" width="51" bestFit="1" customWidth="1"/>
    <col min="2" max="2" width="74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69</v>
      </c>
    </row>
    <row r="4" spans="1:13" ht="30" x14ac:dyDescent="0.25">
      <c r="B4" s="45" t="s">
        <v>70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143629</v>
      </c>
      <c r="C6" s="33">
        <f>SUM(C17,C26,C29)</f>
        <v>86405</v>
      </c>
      <c r="D6" s="33">
        <f>SUM(D17,D26,D29)</f>
        <v>57224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143629</v>
      </c>
      <c r="C29" s="32">
        <v>86405</v>
      </c>
      <c r="D29" s="32">
        <f>B29-C29</f>
        <v>57224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D405BCE-D44A-4093-B70B-1266DB12C446}">
          <x14:formula1>
            <xm:f>List!$A$2:$A$8</xm:f>
          </x14:formula1>
          <xm:sqref>B2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AD61E-900F-476D-A823-EECFD4C779D8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74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71</v>
      </c>
    </row>
    <row r="4" spans="1:13" x14ac:dyDescent="0.25">
      <c r="B4" s="45" t="s">
        <v>72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40000</v>
      </c>
      <c r="C6" s="33">
        <f>SUM(C17,C26,C29)</f>
        <v>13475</v>
      </c>
      <c r="D6" s="33">
        <f>SUM(D17,D26,D29)</f>
        <v>26525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40000</v>
      </c>
      <c r="C29" s="32">
        <v>13475</v>
      </c>
      <c r="D29" s="32">
        <f>B29-C29</f>
        <v>26525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4EEC415-BC79-47CE-AFFF-03F055CD25EB}">
          <x14:formula1>
            <xm:f>List!$A$2:$A$8</xm:f>
          </x14:formula1>
          <xm:sqref>B2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AE439-59EA-44CE-B81C-3BCB3EFC4D9E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74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73</v>
      </c>
    </row>
    <row r="4" spans="1:13" x14ac:dyDescent="0.25">
      <c r="B4" s="45" t="s">
        <v>74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48110</v>
      </c>
      <c r="C6" s="33">
        <f>SUM(C17,C26,C29)</f>
        <v>48110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48110</v>
      </c>
      <c r="C29" s="32">
        <v>48110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9E9F41A-DD55-49C5-9658-D6C34B6F587D}">
          <x14:formula1>
            <xm:f>List!$A$2:$A$8</xm:f>
          </x14:formula1>
          <xm:sqref>B2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26538-C8D1-4EE2-8F14-7F2BE4C9A000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74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75</v>
      </c>
    </row>
    <row r="4" spans="1:13" x14ac:dyDescent="0.25">
      <c r="B4" s="45" t="s">
        <v>76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16425.490000000002</v>
      </c>
      <c r="C6" s="33">
        <f>SUM(C17,C26,C29)</f>
        <v>16425.490000000002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16425.490000000002</v>
      </c>
      <c r="C29" s="32">
        <v>16425.490000000002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15E6C2E-9971-4429-A496-756D6E711BA7}">
          <x14:formula1>
            <xm:f>List!$A$2:$A$8</xm:f>
          </x14:formula1>
          <xm:sqref>B2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01DB8-7735-4609-96C4-1D879CB7E5B4}">
  <dimension ref="A2:M29"/>
  <sheetViews>
    <sheetView topLeftCell="A4" workbookViewId="0">
      <selection activeCell="C30" sqref="C30"/>
    </sheetView>
  </sheetViews>
  <sheetFormatPr defaultRowHeight="15" x14ac:dyDescent="0.25"/>
  <cols>
    <col min="1" max="1" width="51" bestFit="1" customWidth="1"/>
    <col min="2" max="2" width="74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77</v>
      </c>
    </row>
    <row r="4" spans="1:13" x14ac:dyDescent="0.25">
      <c r="B4" s="45" t="s">
        <v>78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65000</v>
      </c>
      <c r="C6" s="33">
        <f>SUM(C17,C26,C29)</f>
        <v>65000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65000</v>
      </c>
      <c r="C29" s="32">
        <v>65000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2F8E02F-B67C-4B18-8B9E-B7427A32D4C3}">
          <x14:formula1>
            <xm:f>List!$A$2:$A$8</xm:f>
          </x14:formula1>
          <xm:sqref>B2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1C62C-A778-4D9F-891B-0EB429DD5530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74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79</v>
      </c>
    </row>
    <row r="4" spans="1:13" ht="30" x14ac:dyDescent="0.25">
      <c r="B4" s="45" t="s">
        <v>80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35100</v>
      </c>
      <c r="C6" s="33">
        <f>SUM(C17,C26,C29)</f>
        <v>18560.72</v>
      </c>
      <c r="D6" s="33">
        <f>SUM(D17,D26,D29)</f>
        <v>16539.28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35100</v>
      </c>
      <c r="C29" s="32">
        <v>18560.72</v>
      </c>
      <c r="D29" s="32">
        <f>B29-C29</f>
        <v>16539.28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2763EA0-3CED-430D-ADAB-CA795C14D196}">
          <x14:formula1>
            <xm:f>List!$A$2:$A$8</xm:f>
          </x14:formula1>
          <xm:sqref>B2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8D8E5-38C2-48BD-9116-C3D2C499A571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74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81</v>
      </c>
    </row>
    <row r="4" spans="1:13" x14ac:dyDescent="0.25">
      <c r="B4" s="45" t="s">
        <v>82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30380</v>
      </c>
      <c r="C6" s="33">
        <f>SUM(C17,C26,C29)</f>
        <v>30380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30380</v>
      </c>
      <c r="C29" s="32">
        <v>30380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8B81822-8C72-430B-8B04-D85C00D8BA72}">
          <x14:formula1>
            <xm:f>List!$A$2:$A$8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G35" sqref="G35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01578-75A3-4467-89CC-64148356A04C}">
  <dimension ref="A2:M29"/>
  <sheetViews>
    <sheetView topLeftCell="A4" workbookViewId="0">
      <selection activeCell="C30" sqref="C30"/>
    </sheetView>
  </sheetViews>
  <sheetFormatPr defaultRowHeight="15" x14ac:dyDescent="0.25"/>
  <cols>
    <col min="1" max="1" width="51" bestFit="1" customWidth="1"/>
    <col min="2" max="2" width="74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83</v>
      </c>
    </row>
    <row r="4" spans="1:13" x14ac:dyDescent="0.25">
      <c r="B4" s="45" t="s">
        <v>84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53322.42</v>
      </c>
      <c r="C6" s="33">
        <f>SUM(C17,C26,C29)</f>
        <v>53322.42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53322.42</v>
      </c>
      <c r="C29" s="32">
        <v>53322.42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C1AA2AD-A4F0-4C42-A76D-B37B7F89D31A}">
          <x14:formula1>
            <xm:f>List!$A$2:$A$8</xm:f>
          </x14:formula1>
          <xm:sqref>B2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91BCF-26F5-4CF1-AA1B-504791CB041C}">
  <dimension ref="A2:M29"/>
  <sheetViews>
    <sheetView topLeftCell="A4" workbookViewId="0">
      <selection activeCell="C30" sqref="C30"/>
    </sheetView>
  </sheetViews>
  <sheetFormatPr defaultRowHeight="15" x14ac:dyDescent="0.25"/>
  <cols>
    <col min="1" max="1" width="51" bestFit="1" customWidth="1"/>
    <col min="2" max="2" width="74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85</v>
      </c>
    </row>
    <row r="4" spans="1:13" x14ac:dyDescent="0.25">
      <c r="B4" s="45" t="s">
        <v>86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339387.06</v>
      </c>
      <c r="C6" s="33">
        <f>SUM(C17,C26,C29)</f>
        <v>339387.06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339387.06</v>
      </c>
      <c r="C29" s="32">
        <v>339387.06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97A2E6A-F5F3-4336-BBC0-90F1E43D09F8}">
          <x14:formula1>
            <xm:f>List!$A$2:$A$8</xm:f>
          </x14:formula1>
          <xm:sqref>B2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48ECF-D437-4D55-A18A-D60444EB7C16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74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87</v>
      </c>
    </row>
    <row r="4" spans="1:13" ht="30" x14ac:dyDescent="0.25">
      <c r="B4" s="45" t="s">
        <v>88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14750</v>
      </c>
      <c r="C6" s="33">
        <f>SUM(C17,C26,C29)</f>
        <v>14750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14750</v>
      </c>
      <c r="C29" s="32">
        <v>14750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7226A7-2415-45D2-8C63-91F65215F814}">
          <x14:formula1>
            <xm:f>List!$A$2:$A$8</xm:f>
          </x14:formula1>
          <xm:sqref>B2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69B73-0B81-4FDF-8649-EF893F64CCF4}">
  <dimension ref="A2:M29"/>
  <sheetViews>
    <sheetView topLeftCell="A4" workbookViewId="0">
      <selection activeCell="B6" sqref="B6"/>
    </sheetView>
  </sheetViews>
  <sheetFormatPr defaultRowHeight="15" x14ac:dyDescent="0.25"/>
  <cols>
    <col min="1" max="1" width="51" bestFit="1" customWidth="1"/>
    <col min="2" max="2" width="74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89</v>
      </c>
    </row>
    <row r="4" spans="1:13" x14ac:dyDescent="0.25">
      <c r="B4" s="45" t="s">
        <v>90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85243</v>
      </c>
      <c r="C6" s="33">
        <f>SUM(C17,C26,C29)</f>
        <v>0</v>
      </c>
      <c r="D6" s="33">
        <f>SUM(D17,D26,D29)</f>
        <v>85243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85243</v>
      </c>
      <c r="C29" s="32">
        <v>0</v>
      </c>
      <c r="D29" s="32">
        <f>B29-C29</f>
        <v>85243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69970A1-884C-434E-BA75-BFA623D4853D}">
          <x14:formula1>
            <xm:f>List!$A$2:$A$8</xm:f>
          </x14:formula1>
          <xm:sqref>B2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54C56-4D1F-489D-919D-288ABFFCFC68}">
  <dimension ref="A2:M29"/>
  <sheetViews>
    <sheetView workbookViewId="0">
      <selection activeCell="B6" sqref="B6"/>
    </sheetView>
  </sheetViews>
  <sheetFormatPr defaultRowHeight="15" x14ac:dyDescent="0.25"/>
  <cols>
    <col min="1" max="1" width="51" bestFit="1" customWidth="1"/>
    <col min="2" max="2" width="74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91</v>
      </c>
    </row>
    <row r="4" spans="1:13" ht="45" x14ac:dyDescent="0.25">
      <c r="B4" s="45" t="s">
        <v>92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33512.54</v>
      </c>
      <c r="C6" s="33">
        <f>SUM(C17,C26,C29)</f>
        <v>33512.54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33512.54</v>
      </c>
      <c r="C29" s="32">
        <v>33512.54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F752F5-C2E6-47CF-9EF0-D48D43B36DEE}">
          <x14:formula1>
            <xm:f>List!$A$2:$A$8</xm:f>
          </x14:formula1>
          <xm:sqref>B2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A9AEC-0BE3-444E-B36F-8D0658CD8BF7}">
  <dimension ref="A2:M29"/>
  <sheetViews>
    <sheetView topLeftCell="A4" workbookViewId="0">
      <selection activeCell="C30" sqref="C30"/>
    </sheetView>
  </sheetViews>
  <sheetFormatPr defaultRowHeight="15" x14ac:dyDescent="0.25"/>
  <cols>
    <col min="1" max="1" width="51" bestFit="1" customWidth="1"/>
    <col min="2" max="2" width="64.14062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93</v>
      </c>
    </row>
    <row r="4" spans="1:13" ht="135" x14ac:dyDescent="0.25">
      <c r="B4" s="45" t="s">
        <v>94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482085.43</v>
      </c>
      <c r="C6" s="33">
        <f>SUM(C17,C26,C29)</f>
        <v>482085.43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482085.43</v>
      </c>
      <c r="C29" s="32">
        <v>482085.43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23858F-F977-4377-A5CF-FB3647924847}">
          <x14:formula1>
            <xm:f>List!$A$2:$A$8</xm:f>
          </x14:formula1>
          <xm:sqref>B2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1F29E-6527-43E9-A6FE-B0315A06A82A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64.14062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95</v>
      </c>
    </row>
    <row r="4" spans="1:13" ht="90" x14ac:dyDescent="0.25">
      <c r="B4" s="45" t="s">
        <v>96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126982</v>
      </c>
      <c r="C6" s="33">
        <f>SUM(C17,C26,C29)</f>
        <v>126982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126982</v>
      </c>
      <c r="C29" s="32">
        <v>126982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0DED08-02F9-43C2-AA19-09AF883AC500}">
          <x14:formula1>
            <xm:f>List!$A$2:$A$8</xm:f>
          </x14:formula1>
          <xm:sqref>B2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C41F6-7B3F-491F-B3F9-552E96B6CA44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64.14062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97</v>
      </c>
    </row>
    <row r="4" spans="1:13" ht="30" x14ac:dyDescent="0.25">
      <c r="B4" s="45" t="s">
        <v>98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147497.60000000001</v>
      </c>
      <c r="C6" s="33">
        <f>SUM(C17,C26,C29)</f>
        <v>147497.60000000001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147497.60000000001</v>
      </c>
      <c r="C29" s="32">
        <v>147497.60000000001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0E8254B-C73A-493B-BA5C-8BDD671B72C6}">
          <x14:formula1>
            <xm:f>List!$A$2:$A$8</xm:f>
          </x14:formula1>
          <xm:sqref>B2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D8CC5-917C-46C2-8555-16ABDEFB922D}">
  <dimension ref="A2:M29"/>
  <sheetViews>
    <sheetView workbookViewId="0">
      <selection activeCell="C7" sqref="C7"/>
    </sheetView>
  </sheetViews>
  <sheetFormatPr defaultRowHeight="15" x14ac:dyDescent="0.25"/>
  <cols>
    <col min="1" max="1" width="51" bestFit="1" customWidth="1"/>
    <col min="2" max="2" width="64.14062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99</v>
      </c>
    </row>
    <row r="4" spans="1:13" x14ac:dyDescent="0.25">
      <c r="B4" s="45" t="s">
        <v>100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11866.4</v>
      </c>
      <c r="C6" s="33">
        <v>5186.5</v>
      </c>
      <c r="D6" s="33">
        <f>SUM(D17,D26,D29)</f>
        <v>1859.4499999999989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11866.4</v>
      </c>
      <c r="C29" s="32">
        <v>10006.950000000001</v>
      </c>
      <c r="D29" s="32">
        <f>B29-C29</f>
        <v>1859.4499999999989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1C36EEA-40B2-4639-8C37-4C5BB2188156}">
          <x14:formula1>
            <xm:f>List!$A$2:$A$8</xm:f>
          </x14:formula1>
          <xm:sqref>B2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955DB-DB3F-450E-985A-B2B6C238CCA2}">
  <dimension ref="A2:M29"/>
  <sheetViews>
    <sheetView workbookViewId="0">
      <selection activeCell="C7" sqref="C7"/>
    </sheetView>
  </sheetViews>
  <sheetFormatPr defaultRowHeight="15" x14ac:dyDescent="0.25"/>
  <cols>
    <col min="1" max="1" width="51" bestFit="1" customWidth="1"/>
    <col min="2" max="2" width="64.14062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101</v>
      </c>
    </row>
    <row r="4" spans="1:13" ht="30" x14ac:dyDescent="0.25">
      <c r="B4" s="45" t="s">
        <v>102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2229.9499999999998</v>
      </c>
      <c r="C6" s="33">
        <v>1380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2229.9499999999998</v>
      </c>
      <c r="C29" s="32">
        <v>2229.9499999999998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CF072-330A-47FA-823D-2DA41079CBDE}">
          <x14:formula1>
            <xm:f>List!$A$2:$A$8</xm:f>
          </x14:formula1>
          <xm:sqref>B2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2:M30"/>
  <sheetViews>
    <sheetView workbookViewId="0">
      <selection activeCell="C7" sqref="C7"/>
    </sheetView>
  </sheetViews>
  <sheetFormatPr defaultRowHeight="15" x14ac:dyDescent="0.25"/>
  <cols>
    <col min="1" max="1" width="51" bestFit="1" customWidth="1"/>
    <col min="2" max="2" width="57.71093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47</v>
      </c>
    </row>
    <row r="4" spans="1:13" ht="45" x14ac:dyDescent="0.25">
      <c r="B4" s="46" t="s">
        <v>48</v>
      </c>
    </row>
    <row r="6" spans="1:13" x14ac:dyDescent="0.25">
      <c r="A6" s="40"/>
      <c r="B6" s="40" t="s">
        <v>24</v>
      </c>
      <c r="C6" s="40" t="s">
        <v>25</v>
      </c>
      <c r="D6" s="40" t="s">
        <v>40</v>
      </c>
    </row>
    <row r="7" spans="1:13" x14ac:dyDescent="0.25">
      <c r="A7" s="27" t="s">
        <v>34</v>
      </c>
      <c r="B7" s="33">
        <f>SUM(B18,B27,B30)</f>
        <v>51340</v>
      </c>
      <c r="C7" s="33">
        <f>SUM(C18,C27,C30)</f>
        <v>21742.99</v>
      </c>
      <c r="D7" s="33">
        <f>SUM(D18,D27,D30)</f>
        <v>29597.01</v>
      </c>
    </row>
    <row r="9" spans="1:13" x14ac:dyDescent="0.25">
      <c r="A9" s="38" t="s">
        <v>41</v>
      </c>
      <c r="B9" s="39" t="s">
        <v>28</v>
      </c>
      <c r="C9" s="39" t="s">
        <v>29</v>
      </c>
      <c r="D9" s="39" t="s">
        <v>30</v>
      </c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 t="s">
        <v>43</v>
      </c>
      <c r="B11" s="28">
        <v>0</v>
      </c>
      <c r="C11" s="28">
        <v>0</v>
      </c>
      <c r="D11" s="28">
        <f>B11-C11</f>
        <v>0</v>
      </c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5">
      <c r="A16" s="24"/>
      <c r="B16" s="28"/>
      <c r="C16" s="28"/>
      <c r="D16" s="28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Bot="1" x14ac:dyDescent="0.3">
      <c r="A17" s="24"/>
      <c r="B17" s="29"/>
      <c r="C17" s="29"/>
      <c r="D17" s="29"/>
      <c r="E17" s="24"/>
      <c r="F17" s="24"/>
      <c r="G17" s="24"/>
      <c r="H17" s="24"/>
      <c r="I17" s="24"/>
      <c r="J17" s="24"/>
      <c r="K17" s="24"/>
      <c r="L17" s="24"/>
      <c r="M17" s="24"/>
    </row>
    <row r="18" spans="1:13" ht="15.75" thickTop="1" x14ac:dyDescent="0.25">
      <c r="A18" s="24" t="s">
        <v>31</v>
      </c>
      <c r="B18" s="28">
        <f>SUM(B10:B17)</f>
        <v>0</v>
      </c>
      <c r="C18" s="28">
        <f t="shared" ref="C18:D18" si="0">SUM(C10:C17)</f>
        <v>0</v>
      </c>
      <c r="D18" s="28">
        <f t="shared" si="0"/>
        <v>0</v>
      </c>
      <c r="E18" s="24"/>
      <c r="F18" s="24"/>
      <c r="G18" s="24"/>
      <c r="H18" s="24"/>
      <c r="I18" s="24"/>
      <c r="J18" s="24"/>
      <c r="K18" s="24"/>
      <c r="L18" s="24"/>
      <c r="M18" s="24"/>
    </row>
    <row r="20" spans="1:13" x14ac:dyDescent="0.25">
      <c r="A20" s="41" t="s">
        <v>42</v>
      </c>
      <c r="B20" s="41" t="s">
        <v>24</v>
      </c>
      <c r="C20" s="41" t="s">
        <v>25</v>
      </c>
      <c r="D20" s="41" t="s">
        <v>30</v>
      </c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/>
      <c r="B21" s="30"/>
      <c r="C21" s="30"/>
      <c r="D21" s="30"/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 t="s">
        <v>44</v>
      </c>
      <c r="B22" s="30">
        <v>0</v>
      </c>
      <c r="C22" s="30">
        <v>0</v>
      </c>
      <c r="D22" s="30">
        <f>B22-C22</f>
        <v>0</v>
      </c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x14ac:dyDescent="0.25">
      <c r="A25" s="25"/>
      <c r="B25" s="30"/>
      <c r="C25" s="30"/>
      <c r="D25" s="30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Bot="1" x14ac:dyDescent="0.3">
      <c r="A26" s="25"/>
      <c r="B26" s="31"/>
      <c r="C26" s="31"/>
      <c r="D26" s="31"/>
      <c r="E26" s="25"/>
      <c r="F26" s="25"/>
      <c r="G26" s="25"/>
      <c r="H26" s="25"/>
      <c r="I26" s="25"/>
      <c r="J26" s="25"/>
      <c r="K26" s="25"/>
      <c r="L26" s="25"/>
      <c r="M26" s="25"/>
    </row>
    <row r="27" spans="1:13" ht="15.75" thickTop="1" x14ac:dyDescent="0.25">
      <c r="A27" s="25" t="s">
        <v>32</v>
      </c>
      <c r="B27" s="30">
        <f>SUM(B21:B26)</f>
        <v>0</v>
      </c>
      <c r="C27" s="30">
        <f t="shared" ref="C27:D27" si="1">SUM(C21:C26)</f>
        <v>0</v>
      </c>
      <c r="D27" s="30">
        <f t="shared" si="1"/>
        <v>0</v>
      </c>
      <c r="E27" s="25"/>
      <c r="F27" s="25"/>
      <c r="G27" s="25"/>
      <c r="H27" s="25"/>
      <c r="I27" s="25"/>
      <c r="J27" s="25"/>
      <c r="K27" s="25"/>
      <c r="L27" s="25"/>
      <c r="M27" s="25"/>
    </row>
    <row r="29" spans="1:13" x14ac:dyDescent="0.25">
      <c r="A29" s="42"/>
      <c r="B29" s="42" t="s">
        <v>24</v>
      </c>
      <c r="C29" s="42" t="s">
        <v>25</v>
      </c>
      <c r="D29" s="42" t="s">
        <v>30</v>
      </c>
    </row>
    <row r="30" spans="1:13" x14ac:dyDescent="0.25">
      <c r="A30" s="26" t="s">
        <v>27</v>
      </c>
      <c r="B30" s="32">
        <v>51340</v>
      </c>
      <c r="C30" s="32">
        <v>21742.99</v>
      </c>
      <c r="D30" s="32">
        <f>B30-C30</f>
        <v>29597.01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250EE-7AB3-4F75-9B80-E3AFA4FE1F9A}">
  <dimension ref="A2:M29"/>
  <sheetViews>
    <sheetView workbookViewId="0">
      <selection activeCell="C7" sqref="C7"/>
    </sheetView>
  </sheetViews>
  <sheetFormatPr defaultRowHeight="15" x14ac:dyDescent="0.25"/>
  <cols>
    <col min="1" max="1" width="51" bestFit="1" customWidth="1"/>
    <col min="2" max="2" width="64.14062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103</v>
      </c>
    </row>
    <row r="4" spans="1:13" ht="30" x14ac:dyDescent="0.25">
      <c r="B4" s="45" t="s">
        <v>104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8500</v>
      </c>
      <c r="C6" s="33">
        <v>0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8500</v>
      </c>
      <c r="C29" s="32">
        <v>8500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773F49A-952E-4345-A85B-9CE837D88586}">
          <x14:formula1>
            <xm:f>List!$A$2:$A$8</xm:f>
          </x14:formula1>
          <xm:sqref>B2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7187B-016C-45BE-8942-53F3634FFC57}">
  <dimension ref="A2:M29"/>
  <sheetViews>
    <sheetView workbookViewId="0">
      <selection activeCell="C7" sqref="C7"/>
    </sheetView>
  </sheetViews>
  <sheetFormatPr defaultRowHeight="15" x14ac:dyDescent="0.25"/>
  <cols>
    <col min="1" max="1" width="51" bestFit="1" customWidth="1"/>
    <col min="2" max="2" width="64.14062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105</v>
      </c>
    </row>
    <row r="4" spans="1:13" x14ac:dyDescent="0.25">
      <c r="B4" s="45" t="s">
        <v>106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7731.16</v>
      </c>
      <c r="C6" s="33">
        <v>0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7731.16</v>
      </c>
      <c r="C29" s="32">
        <v>7731.16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D8793FD-5BA2-4503-A2C3-0EB08DED4F53}">
          <x14:formula1>
            <xm:f>List!$A$2:$A$8</xm:f>
          </x14:formula1>
          <xm:sqref>B2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D0C8D-697F-4733-95E4-0339F9C15333}">
  <dimension ref="A2:M29"/>
  <sheetViews>
    <sheetView workbookViewId="0">
      <selection activeCell="C7" sqref="C7"/>
    </sheetView>
  </sheetViews>
  <sheetFormatPr defaultRowHeight="15" x14ac:dyDescent="0.25"/>
  <cols>
    <col min="1" max="1" width="51" bestFit="1" customWidth="1"/>
    <col min="2" max="2" width="64.14062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107</v>
      </c>
    </row>
    <row r="4" spans="1:13" ht="45" x14ac:dyDescent="0.25">
      <c r="B4" s="45" t="s">
        <v>108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120000</v>
      </c>
      <c r="C6" s="33">
        <v>52500</v>
      </c>
      <c r="D6" s="33">
        <f>SUM(D17,D26,D29)</f>
        <v>37500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120000</v>
      </c>
      <c r="C29" s="32">
        <v>82500</v>
      </c>
      <c r="D29" s="32">
        <f>B29-C29</f>
        <v>37500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2ACAE54-BA16-41BD-8146-76D7B78AB9ED}">
          <x14:formula1>
            <xm:f>List!$A$2:$A$8</xm:f>
          </x14:formula1>
          <xm:sqref>B2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E11D0-C59B-4DF3-B075-01A59BAB2372}">
  <dimension ref="A2:M29"/>
  <sheetViews>
    <sheetView workbookViewId="0">
      <selection activeCell="C7" sqref="C7"/>
    </sheetView>
  </sheetViews>
  <sheetFormatPr defaultRowHeight="15" x14ac:dyDescent="0.25"/>
  <cols>
    <col min="1" max="1" width="51" bestFit="1" customWidth="1"/>
    <col min="2" max="2" width="64.14062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109</v>
      </c>
    </row>
    <row r="4" spans="1:13" x14ac:dyDescent="0.25">
      <c r="B4" s="45" t="s">
        <v>110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614000</v>
      </c>
      <c r="C6" s="33">
        <v>73340</v>
      </c>
      <c r="D6" s="33">
        <f>SUM(D17,D26,D29)</f>
        <v>531160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614000</v>
      </c>
      <c r="C29" s="32">
        <v>82840</v>
      </c>
      <c r="D29" s="32">
        <f>B29-C29</f>
        <v>531160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61CB72-4E36-4CB3-8957-ECC05E0E1A91}">
          <x14:formula1>
            <xm:f>List!$A$2:$A$8</xm:f>
          </x14:formula1>
          <xm:sqref>B2</xm:sqref>
        </x14:dataValidation>
      </x14:dataValidations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4EE3F-CBAD-47DB-BE98-64F21342DBF9}">
  <dimension ref="A2:M29"/>
  <sheetViews>
    <sheetView workbookViewId="0">
      <selection activeCell="B6" sqref="B6"/>
    </sheetView>
  </sheetViews>
  <sheetFormatPr defaultRowHeight="15" x14ac:dyDescent="0.25"/>
  <cols>
    <col min="1" max="1" width="51" bestFit="1" customWidth="1"/>
    <col min="2" max="2" width="64.14062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111</v>
      </c>
    </row>
    <row r="4" spans="1:13" x14ac:dyDescent="0.25">
      <c r="B4" s="45" t="s">
        <v>112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v>145521.43</v>
      </c>
      <c r="C6" s="33">
        <v>67485.490000000005</v>
      </c>
      <c r="D6" s="33">
        <f>SUM(D17,D26,D29)</f>
        <v>531160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614000</v>
      </c>
      <c r="C29" s="32">
        <v>82840</v>
      </c>
      <c r="D29" s="32">
        <f>B29-C29</f>
        <v>531160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9E6E50D-3842-4D08-A4A3-A50C94CBEFE9}">
          <x14:formula1>
            <xm:f>List!$A$2:$A$8</xm:f>
          </x14:formula1>
          <xm:sqref>B2</xm:sqref>
        </x14:dataValidation>
      </x14:dataValidations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C193C-5AED-4B14-809C-E2B99EB73071}">
  <dimension ref="A2:M29"/>
  <sheetViews>
    <sheetView workbookViewId="0">
      <selection activeCell="D17" sqref="D17"/>
    </sheetView>
  </sheetViews>
  <sheetFormatPr defaultRowHeight="15" x14ac:dyDescent="0.25"/>
  <cols>
    <col min="1" max="1" width="51" bestFit="1" customWidth="1"/>
    <col min="2" max="2" width="64.14062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113</v>
      </c>
    </row>
    <row r="4" spans="1:13" ht="30" x14ac:dyDescent="0.25">
      <c r="B4" s="45" t="s">
        <v>114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360021</v>
      </c>
      <c r="C6" s="33">
        <f>SUM(C17,C26,C29)</f>
        <v>360021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360021</v>
      </c>
      <c r="C29" s="32">
        <v>360021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F3A675D-CCD3-4EFD-BD16-8320D432EBF9}">
          <x14:formula1>
            <xm:f>List!$A$2:$A$8</xm:f>
          </x14:formula1>
          <xm:sqref>B2</xm:sqref>
        </x14:dataValidation>
      </x14:dataValidations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DAAB7-F0E7-4ECD-981D-281D5DDBD522}">
  <dimension ref="A2:M29"/>
  <sheetViews>
    <sheetView workbookViewId="0">
      <selection activeCell="C6" sqref="C6"/>
    </sheetView>
  </sheetViews>
  <sheetFormatPr defaultRowHeight="15" x14ac:dyDescent="0.25"/>
  <cols>
    <col min="1" max="1" width="51" bestFit="1" customWidth="1"/>
    <col min="2" max="2" width="64.14062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115</v>
      </c>
    </row>
    <row r="4" spans="1:13" ht="30" x14ac:dyDescent="0.25">
      <c r="B4" s="45" t="s">
        <v>116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26103</v>
      </c>
      <c r="C6" s="33">
        <f>SUM(C17,C26,C29)</f>
        <v>26103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26103</v>
      </c>
      <c r="C29" s="32">
        <v>26103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8610554-822C-45B0-99C2-9BE7146136DB}">
          <x14:formula1>
            <xm:f>List!$A$2:$A$8</xm:f>
          </x14:formula1>
          <xm:sqref>B2</xm:sqref>
        </x14:dataValidation>
      </x14:dataValidations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BD386-C904-4813-9511-7C3BF76F695B}">
  <dimension ref="A2:M29"/>
  <sheetViews>
    <sheetView workbookViewId="0">
      <selection activeCell="C6" sqref="C6"/>
    </sheetView>
  </sheetViews>
  <sheetFormatPr defaultRowHeight="15" x14ac:dyDescent="0.25"/>
  <cols>
    <col min="1" max="1" width="51" bestFit="1" customWidth="1"/>
    <col min="2" max="2" width="64.14062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117</v>
      </c>
    </row>
    <row r="4" spans="1:13" x14ac:dyDescent="0.25">
      <c r="B4" s="45" t="s">
        <v>118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3640</v>
      </c>
      <c r="C6" s="33">
        <f>SUM(C17,C26,C29)</f>
        <v>3640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3640</v>
      </c>
      <c r="C29" s="32">
        <v>3640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8D6C574-3261-49C0-9368-0EB82CD233A5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2:M29"/>
  <sheetViews>
    <sheetView workbookViewId="0">
      <selection activeCell="C6" sqref="C6"/>
    </sheetView>
  </sheetViews>
  <sheetFormatPr defaultRowHeight="15" x14ac:dyDescent="0.25"/>
  <cols>
    <col min="1" max="1" width="51" bestFit="1" customWidth="1"/>
    <col min="2" max="2" width="50.14062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49</v>
      </c>
    </row>
    <row r="4" spans="1:13" ht="30" x14ac:dyDescent="0.25">
      <c r="B4" s="45" t="s">
        <v>50</v>
      </c>
    </row>
    <row r="5" spans="1:13" x14ac:dyDescent="0.25">
      <c r="A5" s="27"/>
      <c r="B5" s="27" t="s">
        <v>51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v>425585</v>
      </c>
      <c r="C6" s="33">
        <v>384194.12</v>
      </c>
      <c r="D6" s="33">
        <f>SUM(D17,D26,D29)</f>
        <v>176744.88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300000</v>
      </c>
      <c r="C10" s="28">
        <v>232323</v>
      </c>
      <c r="D10" s="28">
        <f>B10-C10</f>
        <v>67677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300000</v>
      </c>
      <c r="C17" s="28">
        <f t="shared" ref="C17:D17" si="0">SUM(C9:C16)</f>
        <v>232323</v>
      </c>
      <c r="D17" s="28">
        <f t="shared" si="0"/>
        <v>67677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300000</v>
      </c>
      <c r="C21" s="30">
        <v>232323</v>
      </c>
      <c r="D21" s="30">
        <f>B21-C21</f>
        <v>67677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300000</v>
      </c>
      <c r="C26" s="30">
        <f t="shared" ref="C26:D26" si="1">SUM(C20:C25)</f>
        <v>232323</v>
      </c>
      <c r="D26" s="30">
        <f t="shared" si="1"/>
        <v>67677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425585</v>
      </c>
      <c r="C29" s="32">
        <v>384194.12</v>
      </c>
      <c r="D29" s="32">
        <f>B29-C29</f>
        <v>41390.880000000005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2:M29"/>
  <sheetViews>
    <sheetView workbookViewId="0">
      <selection activeCell="D6" sqref="D6"/>
    </sheetView>
  </sheetViews>
  <sheetFormatPr defaultRowHeight="15" x14ac:dyDescent="0.25"/>
  <cols>
    <col min="1" max="1" width="51" bestFit="1" customWidth="1"/>
    <col min="2" max="2" width="35.570312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52</v>
      </c>
    </row>
    <row r="4" spans="1:13" x14ac:dyDescent="0.25">
      <c r="B4" t="s">
        <v>53</v>
      </c>
    </row>
    <row r="5" spans="1:13" x14ac:dyDescent="0.25">
      <c r="A5" s="27"/>
      <c r="B5" s="27" t="s">
        <v>54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11950</v>
      </c>
      <c r="C6" s="33">
        <f>SUM(C17,C26,C29)</f>
        <v>11950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11950</v>
      </c>
      <c r="C29" s="32">
        <v>11950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dimension ref="A2:M29"/>
  <sheetViews>
    <sheetView workbookViewId="0">
      <selection activeCell="C11" sqref="C11"/>
    </sheetView>
  </sheetViews>
  <sheetFormatPr defaultRowHeight="15" x14ac:dyDescent="0.25"/>
  <cols>
    <col min="1" max="1" width="51" bestFit="1" customWidth="1"/>
    <col min="2" max="2" width="53.4257812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57</v>
      </c>
    </row>
    <row r="4" spans="1:13" x14ac:dyDescent="0.25">
      <c r="B4" s="45" t="s">
        <v>58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4892</v>
      </c>
      <c r="C6" s="33">
        <f>SUM(C17,C26,C29)</f>
        <v>4892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4892</v>
      </c>
      <c r="C29" s="32">
        <v>4892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52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59</v>
      </c>
    </row>
    <row r="4" spans="1:13" ht="30" x14ac:dyDescent="0.25">
      <c r="B4" s="45" t="s">
        <v>60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79235.92</v>
      </c>
      <c r="C6" s="33">
        <f>SUM(C17,C26,C29)</f>
        <v>79235.92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79235.92</v>
      </c>
      <c r="C29" s="32">
        <v>79235.92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52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55</v>
      </c>
    </row>
    <row r="4" spans="1:13" ht="30" x14ac:dyDescent="0.25">
      <c r="B4" s="45" t="s">
        <v>56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438000</v>
      </c>
      <c r="C6" s="33">
        <f>SUM(C17,C26,C29)</f>
        <v>150230.39999999999</v>
      </c>
      <c r="D6" s="33">
        <f>SUM(D17,D26,D29)</f>
        <v>287769.59999999998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438000</v>
      </c>
      <c r="C29" s="32">
        <v>150230.39999999999</v>
      </c>
      <c r="D29" s="32">
        <f>B29-C29</f>
        <v>287769.59999999998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74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s="1" t="s">
        <v>61</v>
      </c>
    </row>
    <row r="4" spans="1:13" ht="30" x14ac:dyDescent="0.25">
      <c r="B4" s="45" t="s">
        <v>62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8000</v>
      </c>
      <c r="C6" s="33">
        <f>SUM(C17,C26,C29)</f>
        <v>2070</v>
      </c>
      <c r="D6" s="33">
        <f>SUM(D17,D26,D29)</f>
        <v>5930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8000</v>
      </c>
      <c r="C29" s="32">
        <v>2070</v>
      </c>
      <c r="D29" s="32">
        <f>B29-C29</f>
        <v>5930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37</vt:i4>
      </vt:variant>
      <vt:variant>
        <vt:lpstr>Named Ranges</vt:lpstr>
      </vt:variant>
      <vt:variant>
        <vt:i4>1</vt:i4>
      </vt:variant>
    </vt:vector>
  </HeadingPairs>
  <TitlesOfParts>
    <vt:vector size="38" baseType="lpstr">
      <vt:lpstr>SB767 Summary</vt:lpstr>
      <vt:lpstr>List</vt:lpstr>
      <vt:lpstr>Engineering for WWTF Clarifiers</vt:lpstr>
      <vt:lpstr>Centrifuge and Water Meter Cham</vt:lpstr>
      <vt:lpstr>Upgrade to Vet Park facilities</vt:lpstr>
      <vt:lpstr>Painting of Caboose</vt:lpstr>
      <vt:lpstr>LED Light at Riverpoint</vt:lpstr>
      <vt:lpstr>Reconstruction of turf at Rec</vt:lpstr>
      <vt:lpstr>Cybersecurity planning</vt:lpstr>
      <vt:lpstr>New Bleacher system</vt:lpstr>
      <vt:lpstr>WWTF removal of Storage tank </vt:lpstr>
      <vt:lpstr>Covid Salaries</vt:lpstr>
      <vt:lpstr>Irrigation for Natick and Rainh</vt:lpstr>
      <vt:lpstr>Pavement management study</vt:lpstr>
      <vt:lpstr>Replacement of Sewer Line</vt:lpstr>
      <vt:lpstr>Carpet replacement at Town Hall</vt:lpstr>
      <vt:lpstr>miscellaneous projects at Senio</vt:lpstr>
      <vt:lpstr>Odor Control Study at Wastewate</vt:lpstr>
      <vt:lpstr>Lighting at Amby Smith Field</vt:lpstr>
      <vt:lpstr>Sprinkler upgrades to library f</vt:lpstr>
      <vt:lpstr>New DPW vehicles</vt:lpstr>
      <vt:lpstr>restoration of easement access</vt:lpstr>
      <vt:lpstr>Public safety Radios upgrade</vt:lpstr>
      <vt:lpstr>AV Upgrades to Council Chambers</vt:lpstr>
      <vt:lpstr>Essential Worker Pay</vt:lpstr>
      <vt:lpstr>Covid Health Exp</vt:lpstr>
      <vt:lpstr>First Responder Emergency Vehic</vt:lpstr>
      <vt:lpstr>Cyber Security Upgrades -</vt:lpstr>
      <vt:lpstr>Upgrades to Website Domain</vt:lpstr>
      <vt:lpstr>Website &amp; Hosting Upgrade</vt:lpstr>
      <vt:lpstr>Brackets</vt:lpstr>
      <vt:lpstr>Police Navigator Clinician Serv</vt:lpstr>
      <vt:lpstr>Clarifiers Project for WWTF</vt:lpstr>
      <vt:lpstr>Field Improvements</vt:lpstr>
      <vt:lpstr>Field lighting Project</vt:lpstr>
      <vt:lpstr>Irrigation Systems</vt:lpstr>
      <vt:lpstr>Boiler repair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Wilby, Diana</cp:lastModifiedBy>
  <cp:lastPrinted>2024-01-16T18:22:12Z</cp:lastPrinted>
  <dcterms:created xsi:type="dcterms:W3CDTF">2023-09-15T17:56:40Z</dcterms:created>
  <dcterms:modified xsi:type="dcterms:W3CDTF">2024-03-27T15:16:20Z</dcterms:modified>
</cp:coreProperties>
</file>