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Smithfield\"/>
    </mc:Choice>
  </mc:AlternateContent>
  <xr:revisionPtr revIDLastSave="0" documentId="13_ncr:1_{9DB52AA6-E81E-440B-A2B2-870B4AAD1A8B}" xr6:coauthVersionLast="47" xr6:coauthVersionMax="47" xr10:uidLastSave="{00000000-0000-0000-0000-000000000000}"/>
  <bookViews>
    <workbookView xWindow="-120" yWindow="-120" windowWidth="20730" windowHeight="11160" tabRatio="830" xr2:uid="{DB98E9AB-6B23-4364-911B-9AA76E58EE7D}"/>
  </bookViews>
  <sheets>
    <sheet name="SB767 Summary" sheetId="1" r:id="rId1"/>
    <sheet name="List" sheetId="11" r:id="rId2"/>
    <sheet name="Small Business Grant Program" sheetId="10" r:id="rId3"/>
    <sheet name="Mental Health and Sub Use Supp" sheetId="22" r:id="rId4"/>
    <sheet name="Legislative and Policy" sheetId="30" r:id="rId5"/>
    <sheet name="Innovation Grant Funding" sheetId="21" r:id="rId6"/>
    <sheet name="Town Council Chambers Vir Equip" sheetId="33" r:id="rId7"/>
    <sheet name="Town Hall HVAC Replacement" sheetId="34" r:id="rId8"/>
    <sheet name="Town Hall Vehicle Replacement" sheetId="41" r:id="rId9"/>
    <sheet name="Modernization of Cyber Network" sheetId="23" r:id="rId10"/>
    <sheet name="Town Website" sheetId="35" r:id="rId11"/>
    <sheet name="Fire Department Equip" sheetId="40" r:id="rId12"/>
    <sheet name="Police Department Equip" sheetId="24" r:id="rId13"/>
    <sheet name="Dog Shelter Capital" sheetId="16" r:id="rId14"/>
    <sheet name="Emergency Management Equipment" sheetId="12" r:id="rId15"/>
    <sheet name="Refuse-Recycling Pgm Containers" sheetId="27" r:id="rId16"/>
    <sheet name="Public Works Dept Equipment" sheetId="39" r:id="rId17"/>
    <sheet name="Road Improvements-Paving" sheetId="28" r:id="rId18"/>
    <sheet name="Sidewalk Program" sheetId="25" r:id="rId19"/>
    <sheet name="ADA Bleacher Replcement Program" sheetId="13" r:id="rId20"/>
    <sheet name="Burgess Field Improvements" sheetId="15" r:id="rId21"/>
    <sheet name="Georgiaville Pond Aeration Sys" sheetId="19" r:id="rId22"/>
    <sheet name="Recreation Prog, Equip, PT Stf" sheetId="38" r:id="rId23"/>
    <sheet name="Whipple Field Parking-Ent 1" sheetId="37" r:id="rId24"/>
    <sheet name="P and R Dept Equipment" sheetId="26" r:id="rId25"/>
    <sheet name="Whipple Field Parking-Ent 2" sheetId="32" r:id="rId26"/>
    <sheet name="Boyle Athletic Complex" sheetId="14" r:id="rId27"/>
    <sheet name="Greenville Public Library" sheetId="20" r:id="rId28"/>
    <sheet name="East Smithfield Public Library" sheetId="18" r:id="rId29"/>
    <sheet name="E Smithfield Neighborhood Ctr" sheetId="17" r:id="rId30"/>
    <sheet name="Senior Center Conversion Van" sheetId="31" r:id="rId31"/>
    <sheet name="Senior Ctr Rear Sidewalk Recon" sheetId="29" r:id="rId32"/>
    <sheet name="Senior Center Roof-Old Wings" sheetId="36" r:id="rId33"/>
  </sheets>
  <definedNames>
    <definedName name="_xlnm.Print_Area" localSheetId="0">'SB767 Summary'!$A$1:$L$23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C29" i="12"/>
  <c r="C29" i="23"/>
  <c r="D29" i="41"/>
  <c r="C26" i="41"/>
  <c r="B26" i="41"/>
  <c r="D21" i="41"/>
  <c r="D26" i="41" s="1"/>
  <c r="D17" i="41"/>
  <c r="C17" i="41"/>
  <c r="B17" i="41"/>
  <c r="D10" i="41"/>
  <c r="C6" i="41"/>
  <c r="B6" i="41"/>
  <c r="D29" i="40"/>
  <c r="C26" i="40"/>
  <c r="B26" i="40"/>
  <c r="D21" i="40"/>
  <c r="D26" i="40" s="1"/>
  <c r="D17" i="40"/>
  <c r="C17" i="40"/>
  <c r="B17" i="40"/>
  <c r="D10" i="40"/>
  <c r="C6" i="40"/>
  <c r="B6" i="40"/>
  <c r="D29" i="39"/>
  <c r="C26" i="39"/>
  <c r="B26" i="39"/>
  <c r="D21" i="39"/>
  <c r="D26" i="39" s="1"/>
  <c r="D17" i="39"/>
  <c r="D6" i="39" s="1"/>
  <c r="C17" i="39"/>
  <c r="B17" i="39"/>
  <c r="D10" i="39"/>
  <c r="C6" i="39"/>
  <c r="B6" i="39"/>
  <c r="D29" i="38"/>
  <c r="C26" i="38"/>
  <c r="B26" i="38"/>
  <c r="D21" i="38"/>
  <c r="D26" i="38" s="1"/>
  <c r="C17" i="38"/>
  <c r="B17" i="38"/>
  <c r="D10" i="38"/>
  <c r="D17" i="38" s="1"/>
  <c r="D6" i="38" s="1"/>
  <c r="C6" i="38"/>
  <c r="B6" i="38"/>
  <c r="D29" i="37"/>
  <c r="C26" i="37"/>
  <c r="B26" i="37"/>
  <c r="D21" i="37"/>
  <c r="D26" i="37" s="1"/>
  <c r="D17" i="37"/>
  <c r="D6" i="37" s="1"/>
  <c r="C17" i="37"/>
  <c r="B17" i="37"/>
  <c r="D10" i="37"/>
  <c r="C6" i="37"/>
  <c r="B6" i="37"/>
  <c r="D29" i="36"/>
  <c r="C26" i="36"/>
  <c r="B26" i="36"/>
  <c r="D21" i="36"/>
  <c r="D26" i="36" s="1"/>
  <c r="C17" i="36"/>
  <c r="B17" i="36"/>
  <c r="D10" i="36"/>
  <c r="D17" i="36" s="1"/>
  <c r="C6" i="36"/>
  <c r="B6" i="36"/>
  <c r="C6" i="10"/>
  <c r="C21" i="1"/>
  <c r="L21" i="1"/>
  <c r="C6" i="12"/>
  <c r="D29" i="35"/>
  <c r="C26" i="35"/>
  <c r="B26" i="35"/>
  <c r="D21" i="35"/>
  <c r="D26" i="35" s="1"/>
  <c r="C17" i="35"/>
  <c r="C6" i="35" s="1"/>
  <c r="B17" i="35"/>
  <c r="D10" i="35"/>
  <c r="D17" i="35" s="1"/>
  <c r="B6" i="35"/>
  <c r="D29" i="34"/>
  <c r="C26" i="34"/>
  <c r="B26" i="34"/>
  <c r="D21" i="34"/>
  <c r="D26" i="34" s="1"/>
  <c r="C17" i="34"/>
  <c r="B17" i="34"/>
  <c r="D10" i="34"/>
  <c r="D17" i="34" s="1"/>
  <c r="C6" i="34"/>
  <c r="B6" i="34"/>
  <c r="D29" i="33"/>
  <c r="C26" i="33"/>
  <c r="C6" i="33" s="1"/>
  <c r="B26" i="33"/>
  <c r="B6" i="33" s="1"/>
  <c r="D21" i="33"/>
  <c r="D26" i="33" s="1"/>
  <c r="D17" i="33"/>
  <c r="C17" i="33"/>
  <c r="B17" i="33"/>
  <c r="D10" i="33"/>
  <c r="D29" i="32"/>
  <c r="C26" i="32"/>
  <c r="B26" i="32"/>
  <c r="D21" i="32"/>
  <c r="D26" i="32" s="1"/>
  <c r="C17" i="32"/>
  <c r="B17" i="32"/>
  <c r="D10" i="32"/>
  <c r="D17" i="32" s="1"/>
  <c r="D6" i="32" s="1"/>
  <c r="C6" i="32"/>
  <c r="B6" i="32"/>
  <c r="D29" i="31"/>
  <c r="D26" i="31"/>
  <c r="C26" i="31"/>
  <c r="C6" i="31" s="1"/>
  <c r="B26" i="31"/>
  <c r="B6" i="31" s="1"/>
  <c r="D21" i="31"/>
  <c r="D17" i="31"/>
  <c r="D6" i="31" s="1"/>
  <c r="C17" i="31"/>
  <c r="B17" i="31"/>
  <c r="D10" i="31"/>
  <c r="D29" i="30"/>
  <c r="C26" i="30"/>
  <c r="C6" i="30" s="1"/>
  <c r="B26" i="30"/>
  <c r="B6" i="30" s="1"/>
  <c r="D21" i="30"/>
  <c r="D26" i="30" s="1"/>
  <c r="D17" i="30"/>
  <c r="D6" i="30" s="1"/>
  <c r="C17" i="30"/>
  <c r="B17" i="30"/>
  <c r="D10" i="30"/>
  <c r="D29" i="29"/>
  <c r="C26" i="29"/>
  <c r="B26" i="29"/>
  <c r="D21" i="29"/>
  <c r="D26" i="29" s="1"/>
  <c r="C17" i="29"/>
  <c r="B17" i="29"/>
  <c r="D10" i="29"/>
  <c r="D17" i="29" s="1"/>
  <c r="C6" i="29"/>
  <c r="B6" i="29"/>
  <c r="D29" i="28"/>
  <c r="C26" i="28"/>
  <c r="B26" i="28"/>
  <c r="B6" i="28" s="1"/>
  <c r="D21" i="28"/>
  <c r="D26" i="28" s="1"/>
  <c r="D17" i="28"/>
  <c r="C17" i="28"/>
  <c r="B17" i="28"/>
  <c r="D10" i="28"/>
  <c r="C6" i="28"/>
  <c r="D29" i="27"/>
  <c r="D26" i="27"/>
  <c r="C26" i="27"/>
  <c r="C6" i="27" s="1"/>
  <c r="B26" i="27"/>
  <c r="B6" i="27" s="1"/>
  <c r="F12" i="1" s="1"/>
  <c r="F21" i="1" s="1"/>
  <c r="D21" i="27"/>
  <c r="D17" i="27"/>
  <c r="C17" i="27"/>
  <c r="B17" i="27"/>
  <c r="D10" i="27"/>
  <c r="D29" i="26"/>
  <c r="C26" i="26"/>
  <c r="B26" i="26"/>
  <c r="D21" i="26"/>
  <c r="D26" i="26" s="1"/>
  <c r="D17" i="26"/>
  <c r="C17" i="26"/>
  <c r="B17" i="26"/>
  <c r="D10" i="26"/>
  <c r="C6" i="26"/>
  <c r="B6" i="26"/>
  <c r="D29" i="25"/>
  <c r="C26" i="25"/>
  <c r="B26" i="25"/>
  <c r="D21" i="25"/>
  <c r="D26" i="25" s="1"/>
  <c r="C17" i="25"/>
  <c r="B17" i="25"/>
  <c r="D10" i="25"/>
  <c r="D17" i="25" s="1"/>
  <c r="D6" i="25" s="1"/>
  <c r="C6" i="25"/>
  <c r="B6" i="25"/>
  <c r="D29" i="24"/>
  <c r="C26" i="24"/>
  <c r="C6" i="24" s="1"/>
  <c r="B26" i="24"/>
  <c r="B6" i="24" s="1"/>
  <c r="D21" i="24"/>
  <c r="D26" i="24" s="1"/>
  <c r="D17" i="24"/>
  <c r="C17" i="24"/>
  <c r="B17" i="24"/>
  <c r="D10" i="24"/>
  <c r="D29" i="23"/>
  <c r="C26" i="23"/>
  <c r="B26" i="23"/>
  <c r="D21" i="23"/>
  <c r="D26" i="23" s="1"/>
  <c r="C17" i="23"/>
  <c r="B17" i="23"/>
  <c r="D10" i="23"/>
  <c r="D17" i="23" s="1"/>
  <c r="C6" i="23"/>
  <c r="B6" i="23"/>
  <c r="D29" i="22"/>
  <c r="C26" i="22"/>
  <c r="B26" i="22"/>
  <c r="D21" i="22"/>
  <c r="D26" i="22" s="1"/>
  <c r="D17" i="22"/>
  <c r="C17" i="22"/>
  <c r="B17" i="22"/>
  <c r="D10" i="22"/>
  <c r="C6" i="22"/>
  <c r="B6" i="22"/>
  <c r="B6" i="21"/>
  <c r="C6" i="21"/>
  <c r="B6" i="20"/>
  <c r="C6" i="20"/>
  <c r="B6" i="19"/>
  <c r="C6" i="19"/>
  <c r="B6" i="12"/>
  <c r="B6" i="18"/>
  <c r="C6" i="18"/>
  <c r="B6" i="17"/>
  <c r="C6" i="17"/>
  <c r="B6" i="16"/>
  <c r="C6" i="16"/>
  <c r="B6" i="15"/>
  <c r="C6" i="15"/>
  <c r="B6" i="14"/>
  <c r="C6" i="14"/>
  <c r="C6" i="13"/>
  <c r="B6" i="13"/>
  <c r="B6" i="10"/>
  <c r="D29" i="21"/>
  <c r="C26" i="21"/>
  <c r="B26" i="21"/>
  <c r="D21" i="21"/>
  <c r="D26" i="21" s="1"/>
  <c r="C17" i="21"/>
  <c r="B17" i="21"/>
  <c r="D10" i="21"/>
  <c r="D17" i="21" s="1"/>
  <c r="D6" i="21" s="1"/>
  <c r="D29" i="20"/>
  <c r="C26" i="20"/>
  <c r="B26" i="20"/>
  <c r="D21" i="20"/>
  <c r="D26" i="20" s="1"/>
  <c r="D6" i="20" s="1"/>
  <c r="D17" i="20"/>
  <c r="C17" i="20"/>
  <c r="B17" i="20"/>
  <c r="D10" i="20"/>
  <c r="D29" i="19"/>
  <c r="C26" i="19"/>
  <c r="B26" i="19"/>
  <c r="D21" i="19"/>
  <c r="D26" i="19" s="1"/>
  <c r="D17" i="19"/>
  <c r="D6" i="19" s="1"/>
  <c r="C17" i="19"/>
  <c r="B17" i="19"/>
  <c r="D10" i="19"/>
  <c r="D29" i="18"/>
  <c r="C26" i="18"/>
  <c r="B26" i="18"/>
  <c r="D21" i="18"/>
  <c r="D26" i="18" s="1"/>
  <c r="D17" i="18"/>
  <c r="C17" i="18"/>
  <c r="B17" i="18"/>
  <c r="D10" i="18"/>
  <c r="D29" i="17"/>
  <c r="C26" i="17"/>
  <c r="B26" i="17"/>
  <c r="D21" i="17"/>
  <c r="D26" i="17" s="1"/>
  <c r="C17" i="17"/>
  <c r="B17" i="17"/>
  <c r="D10" i="17"/>
  <c r="D17" i="17" s="1"/>
  <c r="D29" i="16"/>
  <c r="C26" i="16"/>
  <c r="B26" i="16"/>
  <c r="D21" i="16"/>
  <c r="D26" i="16" s="1"/>
  <c r="C17" i="16"/>
  <c r="B17" i="16"/>
  <c r="D10" i="16"/>
  <c r="D17" i="16" s="1"/>
  <c r="D6" i="16" s="1"/>
  <c r="D29" i="15"/>
  <c r="C26" i="15"/>
  <c r="B26" i="15"/>
  <c r="D21" i="15"/>
  <c r="D26" i="15" s="1"/>
  <c r="C17" i="15"/>
  <c r="B17" i="15"/>
  <c r="D10" i="15"/>
  <c r="D17" i="15" s="1"/>
  <c r="D29" i="14"/>
  <c r="C26" i="14"/>
  <c r="B26" i="14"/>
  <c r="D21" i="14"/>
  <c r="D26" i="14" s="1"/>
  <c r="C17" i="14"/>
  <c r="B17" i="14"/>
  <c r="D10" i="14"/>
  <c r="D17" i="14" s="1"/>
  <c r="D29" i="13"/>
  <c r="C26" i="13"/>
  <c r="B26" i="13"/>
  <c r="D21" i="13"/>
  <c r="D26" i="13" s="1"/>
  <c r="C17" i="13"/>
  <c r="B17" i="13"/>
  <c r="D10" i="13"/>
  <c r="D17" i="13" s="1"/>
  <c r="D29" i="12"/>
  <c r="D6" i="12" s="1"/>
  <c r="C26" i="12"/>
  <c r="B26" i="12"/>
  <c r="D21" i="12"/>
  <c r="D26" i="12" s="1"/>
  <c r="C17" i="12"/>
  <c r="B17" i="12"/>
  <c r="D10" i="12"/>
  <c r="D17" i="12" s="1"/>
  <c r="D29" i="10"/>
  <c r="D6" i="10" s="1"/>
  <c r="C26" i="10"/>
  <c r="B26" i="10"/>
  <c r="D21" i="10"/>
  <c r="D26" i="10" s="1"/>
  <c r="C17" i="10"/>
  <c r="B17" i="10"/>
  <c r="D10" i="10"/>
  <c r="D17" i="10" s="1"/>
  <c r="D6" i="27" l="1"/>
  <c r="D6" i="35"/>
  <c r="D6" i="34"/>
  <c r="D6" i="23"/>
  <c r="D6" i="40"/>
  <c r="D6" i="28"/>
  <c r="D6" i="41"/>
  <c r="D6" i="36"/>
  <c r="D6" i="24"/>
  <c r="D6" i="33"/>
  <c r="D6" i="29"/>
  <c r="D6" i="26"/>
  <c r="D6" i="22"/>
  <c r="D6" i="18"/>
  <c r="D6" i="17"/>
  <c r="D6" i="15"/>
  <c r="D6" i="14"/>
  <c r="D6" i="13"/>
  <c r="G11" i="1"/>
  <c r="H12" i="1" l="1"/>
  <c r="H21" i="1" s="1"/>
  <c r="G21" i="1"/>
  <c r="C22" i="1" l="1"/>
  <c r="N21" i="1"/>
</calcChain>
</file>

<file path=xl/sharedStrings.xml><?xml version="1.0" encoding="utf-8"?>
<sst xmlns="http://schemas.openxmlformats.org/spreadsheetml/2006/main" count="778" uniqueCount="76">
  <si>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</si>
  <si>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</si>
  <si>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</si>
  <si>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</si>
  <si>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</si>
  <si>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</si>
  <si>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</si>
  <si>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</si>
  <si>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</si>
  <si>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</si>
  <si>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</si>
  <si>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</si>
  <si>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</si>
  <si>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</si>
  <si>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</si>
  <si>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</si>
  <si>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</si>
  <si>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</si>
  <si>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</si>
  <si>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</si>
  <si>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</si>
  <si>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</si>
  <si>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</si>
  <si>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</si>
  <si>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</si>
  <si>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</si>
  <si>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</si>
  <si>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</si>
  <si>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</si>
  <si>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</si>
  <si>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</si>
  <si>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</si>
  <si>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</si>
  <si>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</si>
  <si>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</si>
  <si>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</si>
  <si>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</si>
  <si>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</si>
  <si>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</si>
  <si>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</si>
  <si>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</si>
  <si>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</si>
  <si>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</si>
  <si>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</si>
  <si>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</si>
  <si>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Town of Smithfield</t>
  </si>
  <si>
    <t>Caitlyn Choiniere</t>
  </si>
  <si>
    <t>Small Business Grant Program</t>
  </si>
  <si>
    <t>Emergency Management Equipment</t>
  </si>
  <si>
    <t>ADA Bleacher Replacement Program (Town-wide)</t>
  </si>
  <si>
    <t>Boyle Athletic Complex</t>
  </si>
  <si>
    <t>Burgess Field Improvements</t>
  </si>
  <si>
    <t>Dog Shelter Capital Contribution</t>
  </si>
  <si>
    <t>East Smithfield Neighborhood Center</t>
  </si>
  <si>
    <t>East Smithfield Public Library</t>
  </si>
  <si>
    <t>Georgiaville Pond Aeration System</t>
  </si>
  <si>
    <t>Greenville Public Library</t>
  </si>
  <si>
    <t>Innovation Grant Funding</t>
  </si>
  <si>
    <t>Mental Health and Substance Use Support</t>
  </si>
  <si>
    <t>Modernization of Town-wide Cyber Network</t>
  </si>
  <si>
    <t>Refuse/Recycling Program Containers</t>
  </si>
  <si>
    <t>Road Improvements/Paving</t>
  </si>
  <si>
    <t>Sidewalk Program</t>
  </si>
  <si>
    <t>Senior Center Conversion Van</t>
  </si>
  <si>
    <t>Senior Center Rear Sidewalk Reconstruction</t>
  </si>
  <si>
    <t>Town Council Virtual Equipment</t>
  </si>
  <si>
    <t>Town Hall HVAC Replacement</t>
  </si>
  <si>
    <t>Town Website Redesign and Development</t>
  </si>
  <si>
    <t>Whipple Field Parking and Entrance</t>
  </si>
  <si>
    <t>Parks and Recreation Department Equipment</t>
  </si>
  <si>
    <t>Recreation Programming, Equipment &amp; Part-Time Staff</t>
  </si>
  <si>
    <t>Public Works Department Equipment</t>
  </si>
  <si>
    <t>Police Department Equipment</t>
  </si>
  <si>
    <t>Fire Department Equipment</t>
  </si>
  <si>
    <t>Town Hall Vehicle Replacement</t>
  </si>
  <si>
    <t>Legislative and Policy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</si>
</sst>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wrapText="1"/>
    </xf>
    <xf numFmtId="0" fontId="0" fillId="0" borderId="8" xfId="0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ill="1"/>
    <xf numFmtId="164" fontId="0" fillId="3" borderId="0" xfId="0" applyNumberFormat="1" applyFill="1"/>
    <xf numFmtId="0" fontId="0" fillId="4" borderId="0" xfId="0" applyFill="1"/>
    <xf numFmtId="164" fontId="0" fillId="4" borderId="0" xfId="0" applyNumberFormat="1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43" fontId="0" fillId="5" borderId="0" xfId="1" applyFont="1" applyFill="1"/>
    <xf numFmtId="43" fontId="0" fillId="5" borderId="10" xfId="1" applyFont="1" applyFill="1" applyBorder="1"/>
    <xf numFmtId="43" fontId="0" fillId="6" borderId="0" xfId="1" applyFont="1" applyFill="1"/>
    <xf numFmtId="43" fontId="0" fillId="6" borderId="10" xfId="1" applyFont="1" applyFill="1" applyBorder="1"/>
    <xf numFmtId="43" fontId="0" fillId="7" borderId="0" xfId="1" applyFont="1" applyFill="1"/>
    <xf numFmtId="43" fontId="0" fillId="8" borderId="0" xfId="1" applyFont="1" applyFill="1"/>
    <xf numFmtId="164" fontId="0" fillId="2" borderId="7" xfId="2" applyNumberFormat="1" applyFont="1" applyFill="1" applyBorder="1"/>
    <xf numFmtId="0" fontId="2" fillId="0" borderId="8" xfId="0" applyFont="1" applyBorder="1" applyAlignment="1">
      <alignment horizontal="center" wrapText="1"/>
    </xf>
    <xf numFmtId="164" fontId="2" fillId="0" borderId="3" xfId="2" applyNumberFormat="1" applyFont="1" applyFill="1" applyBorder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14" fontId="0" fillId="2" borderId="9" xfId="0" applyNumberFormat="1" applyFill="1" applyBorder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S480"/>
  <sheetViews>
    <sheetView tabSelected="1" zoomScale="70" zoomScaleNormal="70" workbookViewId="0">
      <selection activeCell="C4" sqref="C4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bestFit="1" customWidth="1"/>
    <col min="10" max="10" width="39.42578125" bestFit="1" customWidth="1"/>
    <col min="11" max="11" width="39.42578125" customWidth="1"/>
    <col min="12" max="12" width="18.28515625" bestFit="1" customWidth="1"/>
    <col min="13" max="13" width="11.5703125" bestFit="1" customWidth="1"/>
    <col min="14" max="14" width="15.7109375" bestFit="1" customWidth="1"/>
    <col min="17" max="17" width="10.42578125" bestFit="1" customWidth="1"/>
  </cols>
  <sheetData>
    <row r="1" spans="2:19" x14ac:dyDescent="0.25">
      <c r="B1" t="s">
        <v>2</v>
      </c>
      <c r="C1" s="10" t="s">
        <v>45</v>
      </c>
      <c r="E1" s="12" t="s">
        <v>6</v>
      </c>
      <c r="G1" s="43" t="s">
        <v>17</v>
      </c>
      <c r="H1" s="44"/>
    </row>
    <row r="2" spans="2:19" x14ac:dyDescent="0.25">
      <c r="B2" t="s">
        <v>1</v>
      </c>
      <c r="C2" s="10" t="s">
        <v>46</v>
      </c>
      <c r="E2" s="9"/>
      <c r="F2" t="s">
        <v>7</v>
      </c>
      <c r="G2" s="7" t="s">
        <v>4</v>
      </c>
      <c r="H2" s="8" t="s">
        <v>5</v>
      </c>
    </row>
    <row r="3" spans="2:19" x14ac:dyDescent="0.25">
      <c r="B3" t="s">
        <v>19</v>
      </c>
      <c r="C3" s="46">
        <v>45107</v>
      </c>
      <c r="G3" s="5" t="s">
        <v>38</v>
      </c>
      <c r="H3" s="11">
        <v>2291927.3199999998</v>
      </c>
    </row>
    <row r="4" spans="2:19" x14ac:dyDescent="0.25">
      <c r="B4" t="s">
        <v>3</v>
      </c>
      <c r="C4" s="10"/>
      <c r="G4" s="5" t="s">
        <v>0</v>
      </c>
      <c r="H4" s="11">
        <v>4253235.5599999996</v>
      </c>
    </row>
    <row r="5" spans="2:19" ht="15.75" thickBot="1" x14ac:dyDescent="0.3">
      <c r="G5" s="6" t="s">
        <v>39</v>
      </c>
      <c r="H5" s="34">
        <v>0</v>
      </c>
    </row>
    <row r="10" spans="2:19" ht="30.75" customHeight="1" x14ac:dyDescent="0.25"/>
    <row r="11" spans="2:19" ht="45.75" customHeight="1" x14ac:dyDescent="0.25">
      <c r="B11" s="12" t="s">
        <v>18</v>
      </c>
      <c r="C11" s="12"/>
      <c r="D11" s="12"/>
      <c r="E11" s="16"/>
      <c r="F11" s="12" t="s">
        <v>20</v>
      </c>
      <c r="G11" s="35" t="str">
        <f>"Amount Actually Spent on Projects from inception through Fiscal Year End:     "&amp;C3</f>
        <v>Amount Actually Spent on Projects from inception through Fiscal Year End:     45107</v>
      </c>
      <c r="H11" s="35" t="s">
        <v>21</v>
      </c>
      <c r="I11" s="12"/>
      <c r="J11" s="1"/>
      <c r="O11" s="14"/>
    </row>
    <row r="12" spans="2:19" ht="45.75" customHeight="1" x14ac:dyDescent="0.25">
      <c r="B12" s="13" t="s">
        <v>8</v>
      </c>
      <c r="C12" s="13"/>
      <c r="D12" s="13"/>
      <c r="E12" s="13"/>
      <c r="F12" s="37">
        <f>'Small Business Grant Program'!B6+'Mental Health and Sub Use Supp'!B6+'Legislative and Policy'!B6+'Innovation Grant Funding'!B6+'Town Council Chambers Vir Equip'!B6+'Town Hall HVAC Replacement'!B6+'Town Hall Vehicle Replacement'!B6+'Modernization of Cyber Network'!B6+'Town Website'!B6+'Fire Department Equip'!B6+'Police Department Equip'!B6+'Dog Shelter Capital'!B6+'Emergency Management Equipment'!B6+'Refuse-Recycling Pgm Containers'!B6+'Public Works Dept Equipment'!B6+'Road Improvements-Paving'!B6+'Sidewalk Program'!B6+'ADA Bleacher Replcement Program'!B6+'Burgess Field Improvements'!B6+'Georgiaville Pond Aeration Sys'!B6+'Recreation Prog, Equip, PT Stf'!B6+'Whipple Field Parking-Ent 1'!B6+'P and R Dept Equipment'!B6+'Whipple Field Parking-Ent 2'!B6+'Boyle Athletic Complex'!B6+'Greenville Public Library'!B6+'East Smithfield Public Library'!B6+'E Smithfield Neighborhood Ctr'!B6+'Senior Center Conversion Van'!B6+'Senior Ctr Rear Sidewalk Recon'!B6+'Senior Center Roof-Old Wings'!B6</f>
        <v>6545100</v>
      </c>
      <c r="G12" s="37">
        <f>'Small Business Grant Program'!C6+'Mental Health and Sub Use Supp'!C6+'Legislative and Policy'!C6+'Innovation Grant Funding'!C6+'Town Council Chambers Vir Equip'!C6+'Town Hall HVAC Replacement'!C6+'Town Hall Vehicle Replacement'!C6+'Modernization of Cyber Network'!C6+'Town Website'!C6+'Fire Department Equip'!C6+'Police Department Equip'!C6+'Dog Shelter Capital'!C6+'Emergency Management Equipment'!C6+'Refuse-Recycling Pgm Containers'!C6+'Public Works Dept Equipment'!C6+'Road Improvements-Paving'!C6+'Sidewalk Program'!C6+'ADA Bleacher Replcement Program'!C6+'Burgess Field Improvements'!C6+'Georgiaville Pond Aeration Sys'!C6+'Recreation Prog, Equip, PT Stf'!C6+'Whipple Field Parking-Ent 1'!C6+'P and R Dept Equipment'!C6+'Whipple Field Parking-Ent 2'!C6+'Boyle Athletic Complex'!C6+'Greenville Public Library'!C6+'East Smithfield Public Library'!C6+'E Smithfield Neighborhood Ctr'!C6+'Senior Center Conversion Van'!C6+'Senior Ctr Rear Sidewalk Recon'!C6+'Senior Center Roof-Old Wings'!C6</f>
        <v>2785170.72</v>
      </c>
      <c r="H12" s="37">
        <f>'Small Business Grant Program'!D6+'Mental Health and Sub Use Supp'!D6+'Legislative and Policy'!D6+'Innovation Grant Funding'!D6+'Town Council Chambers Vir Equip'!D6+'Town Hall HVAC Replacement'!D6+'Town Hall Vehicle Replacement'!D6+'Modernization of Cyber Network'!D6+'Town Website'!D6+'Fire Department Equip'!D6+'Police Department Equip'!D6+'Dog Shelter Capital'!D6+'Emergency Management Equipment'!D6+'Refuse-Recycling Pgm Containers'!D6+'Public Works Dept Equipment'!D6+'Road Improvements-Paving'!D6+'Sidewalk Program'!D6+'ADA Bleacher Replcement Program'!D6+'Burgess Field Improvements'!D6+'Georgiaville Pond Aeration Sys'!D6+'Recreation Prog, Equip, PT Stf'!D6+'Whipple Field Parking-Ent 1'!D6+'P and R Dept Equipment'!D6+'Whipple Field Parking-Ent 2'!D6+'Boyle Athletic Complex'!D6+'Greenville Public Library'!D6+'East Smithfield Public Library'!D6+'E Smithfield Neighborhood Ctr'!D6+'Senior Center Conversion Van'!D6+'Senior Ctr Rear Sidewalk Recon'!D6+'Senior Center Roof-Old Wings'!D6</f>
        <v>3759929.28</v>
      </c>
      <c r="O12" s="1"/>
      <c r="P12" s="1"/>
      <c r="Q12" s="1"/>
      <c r="R12" s="1"/>
      <c r="S12" s="1"/>
    </row>
    <row r="13" spans="2:19" ht="45.75" customHeight="1" x14ac:dyDescent="0.25">
      <c r="B13" s="45" t="s">
        <v>9</v>
      </c>
      <c r="C13" s="45"/>
      <c r="D13" s="45"/>
      <c r="E13" s="45"/>
      <c r="F13" s="37">
        <v>0</v>
      </c>
      <c r="G13" s="37">
        <v>0</v>
      </c>
      <c r="H13" s="37">
        <v>0</v>
      </c>
      <c r="J13" s="1"/>
      <c r="K13" s="1"/>
      <c r="O13" s="1"/>
      <c r="P13" s="1"/>
      <c r="Q13" s="1"/>
      <c r="R13" s="1"/>
      <c r="S13" s="1"/>
    </row>
    <row r="14" spans="2:19" ht="45.75" customHeight="1" x14ac:dyDescent="0.25">
      <c r="B14" s="13" t="s">
        <v>10</v>
      </c>
      <c r="C14" s="13"/>
      <c r="D14" s="13"/>
      <c r="E14" s="13"/>
      <c r="F14" s="37">
        <v>0</v>
      </c>
      <c r="G14" s="37">
        <v>0</v>
      </c>
      <c r="H14" s="37">
        <v>0</v>
      </c>
      <c r="M14" s="1"/>
      <c r="N14" s="1"/>
      <c r="O14" s="1"/>
      <c r="P14" s="1"/>
      <c r="Q14" s="1"/>
      <c r="R14" s="1"/>
      <c r="S14" s="1"/>
    </row>
    <row r="15" spans="2:19" ht="45.75" customHeight="1" x14ac:dyDescent="0.25">
      <c r="B15" s="13" t="s">
        <v>11</v>
      </c>
      <c r="C15" s="13"/>
      <c r="D15" s="13"/>
      <c r="E15" s="13"/>
      <c r="F15" s="37">
        <v>0</v>
      </c>
      <c r="G15" s="37">
        <v>0</v>
      </c>
      <c r="H15" s="37">
        <v>0</v>
      </c>
      <c r="M15" s="1"/>
      <c r="N15" s="1"/>
      <c r="O15" s="1"/>
      <c r="P15" s="1"/>
      <c r="Q15" s="1"/>
      <c r="R15" s="1"/>
      <c r="S15" s="1"/>
    </row>
    <row r="16" spans="2:19" ht="45.75" customHeight="1" x14ac:dyDescent="0.25">
      <c r="B16" s="45" t="s">
        <v>12</v>
      </c>
      <c r="C16" s="45"/>
      <c r="D16" s="45"/>
      <c r="E16" s="45"/>
      <c r="F16" s="37">
        <v>0</v>
      </c>
      <c r="G16" s="37">
        <v>0</v>
      </c>
      <c r="H16" s="37">
        <v>0</v>
      </c>
      <c r="J16" s="1"/>
      <c r="K16" s="1"/>
      <c r="M16" s="1"/>
      <c r="N16" s="1"/>
      <c r="O16" s="1"/>
      <c r="P16" s="1"/>
      <c r="Q16" s="1"/>
      <c r="R16" s="1"/>
      <c r="S16" s="1"/>
    </row>
    <row r="17" spans="2:19" ht="45.75" customHeight="1" x14ac:dyDescent="0.25">
      <c r="B17" s="15" t="s">
        <v>13</v>
      </c>
      <c r="C17" s="15"/>
      <c r="D17" s="15"/>
      <c r="E17" s="15"/>
      <c r="F17" s="37">
        <v>0</v>
      </c>
      <c r="G17" s="37">
        <v>0</v>
      </c>
      <c r="H17" s="37">
        <v>0</v>
      </c>
      <c r="J17" s="14"/>
      <c r="K17" s="14"/>
      <c r="M17" s="1"/>
      <c r="N17" s="1"/>
      <c r="O17" s="1"/>
      <c r="P17" s="1"/>
      <c r="Q17" s="1"/>
      <c r="R17" s="1"/>
      <c r="S17" s="1"/>
    </row>
    <row r="18" spans="2:19" ht="45.75" customHeight="1" x14ac:dyDescent="0.25">
      <c r="B18" s="15" t="s">
        <v>14</v>
      </c>
      <c r="C18" s="15"/>
      <c r="D18" s="15"/>
      <c r="E18" s="15"/>
      <c r="F18" s="37">
        <v>0</v>
      </c>
      <c r="G18" s="37">
        <v>0</v>
      </c>
      <c r="H18" s="37">
        <v>0</v>
      </c>
      <c r="J18" s="1"/>
      <c r="K18" s="1"/>
      <c r="M18" s="1"/>
      <c r="N18" s="1"/>
      <c r="O18" s="1"/>
      <c r="P18" s="1"/>
      <c r="Q18" s="1"/>
      <c r="R18" s="1"/>
      <c r="S18" s="1"/>
    </row>
    <row r="19" spans="2:19" x14ac:dyDescent="0.25">
      <c r="B19" s="15"/>
      <c r="C19" s="15"/>
      <c r="D19" s="15"/>
      <c r="E19" s="15"/>
      <c r="F19" s="20"/>
      <c r="G19" s="20"/>
      <c r="H19" s="20"/>
      <c r="J19" s="1"/>
      <c r="K19" s="1"/>
      <c r="N19" s="1" t="s">
        <v>15</v>
      </c>
    </row>
    <row r="20" spans="2:19" x14ac:dyDescent="0.25">
      <c r="B20" s="15"/>
      <c r="C20" s="15"/>
      <c r="D20" s="15"/>
      <c r="E20" s="15"/>
      <c r="F20" s="20"/>
      <c r="G20" s="20"/>
      <c r="H20" s="20"/>
      <c r="J20" s="1"/>
      <c r="K20" s="1"/>
      <c r="N20" s="1"/>
    </row>
    <row r="21" spans="2:19" ht="15.75" thickBot="1" x14ac:dyDescent="0.3">
      <c r="B21" s="17" t="s">
        <v>16</v>
      </c>
      <c r="C21" s="18">
        <f>SUM(H3:H5)</f>
        <v>6545162.879999999</v>
      </c>
      <c r="D21" s="19"/>
      <c r="E21" s="18"/>
      <c r="F21" s="19">
        <f>SUM(F12:F18)</f>
        <v>6545100</v>
      </c>
      <c r="G21" s="19">
        <f t="shared" ref="G21:H21" si="0">SUM(G12:G18)</f>
        <v>2785170.72</v>
      </c>
      <c r="H21" s="19">
        <f t="shared" si="0"/>
        <v>3759929.28</v>
      </c>
      <c r="I21" s="36"/>
      <c r="J21" s="18"/>
      <c r="K21" s="18"/>
      <c r="L21" s="18">
        <f>SUM(I12:I18)</f>
        <v>0</v>
      </c>
      <c r="M21" s="23"/>
      <c r="N21" s="21">
        <f>C21-J21</f>
        <v>6545162.879999999</v>
      </c>
    </row>
    <row r="22" spans="2:19" ht="15.75" thickTop="1" x14ac:dyDescent="0.25">
      <c r="B22" s="15" t="s">
        <v>36</v>
      </c>
      <c r="C22" s="4">
        <f>C21-F21</f>
        <v>62.879999998956919</v>
      </c>
      <c r="H22" s="2"/>
    </row>
    <row r="23" spans="2:19" x14ac:dyDescent="0.25">
      <c r="B23" s="1"/>
      <c r="H23" s="3"/>
    </row>
    <row r="24" spans="2:19" x14ac:dyDescent="0.25">
      <c r="I24" s="4"/>
    </row>
    <row r="25" spans="2:19" x14ac:dyDescent="0.25">
      <c r="I25" s="4"/>
    </row>
    <row r="26" spans="2:19" x14ac:dyDescent="0.25">
      <c r="I26" s="4"/>
    </row>
    <row r="27" spans="2:19" x14ac:dyDescent="0.25">
      <c r="I27" s="4"/>
    </row>
    <row r="28" spans="2:19" x14ac:dyDescent="0.25">
      <c r="I28" s="4"/>
    </row>
    <row r="29" spans="2:19" x14ac:dyDescent="0.25">
      <c r="I29" s="4"/>
    </row>
    <row r="30" spans="2:19" x14ac:dyDescent="0.25">
      <c r="I30" s="4"/>
    </row>
    <row r="31" spans="2:19" x14ac:dyDescent="0.25">
      <c r="I31" s="4"/>
    </row>
    <row r="32" spans="2:19" x14ac:dyDescent="0.25">
      <c r="I32" s="4"/>
    </row>
    <row r="33" spans="9:9" x14ac:dyDescent="0.25">
      <c r="I33" s="4"/>
    </row>
    <row r="34" spans="9:9" x14ac:dyDescent="0.25">
      <c r="I34" s="4"/>
    </row>
    <row r="35" spans="9:9" x14ac:dyDescent="0.25">
      <c r="I35" s="4"/>
    </row>
    <row r="36" spans="9:9" x14ac:dyDescent="0.25">
      <c r="I36" s="4"/>
    </row>
    <row r="37" spans="9:9" x14ac:dyDescent="0.25">
      <c r="I37" s="4"/>
    </row>
    <row r="38" spans="9:9" x14ac:dyDescent="0.25">
      <c r="I38" s="4"/>
    </row>
    <row r="39" spans="9:9" x14ac:dyDescent="0.25">
      <c r="I39" s="4"/>
    </row>
    <row r="40" spans="9:9" x14ac:dyDescent="0.25">
      <c r="I40" s="4"/>
    </row>
    <row r="41" spans="9:9" x14ac:dyDescent="0.25">
      <c r="I41" s="4"/>
    </row>
    <row r="42" spans="9:9" x14ac:dyDescent="0.25">
      <c r="I42" s="4"/>
    </row>
    <row r="43" spans="9:9" x14ac:dyDescent="0.25">
      <c r="I43" s="4"/>
    </row>
    <row r="44" spans="9:9" x14ac:dyDescent="0.25">
      <c r="I44" s="4"/>
    </row>
    <row r="45" spans="9:9" x14ac:dyDescent="0.25">
      <c r="I45" s="4"/>
    </row>
    <row r="46" spans="9:9" x14ac:dyDescent="0.25">
      <c r="I46" s="4"/>
    </row>
    <row r="47" spans="9:9" x14ac:dyDescent="0.25">
      <c r="I47" s="4"/>
    </row>
    <row r="48" spans="9:9" x14ac:dyDescent="0.25">
      <c r="I48" s="4"/>
    </row>
    <row r="49" spans="9:9" x14ac:dyDescent="0.25">
      <c r="I49" s="4"/>
    </row>
    <row r="50" spans="9:9" x14ac:dyDescent="0.25">
      <c r="I50" s="4"/>
    </row>
    <row r="51" spans="9:9" x14ac:dyDescent="0.25">
      <c r="I51" s="4"/>
    </row>
    <row r="52" spans="9:9" x14ac:dyDescent="0.25">
      <c r="I52" s="4"/>
    </row>
    <row r="53" spans="9:9" x14ac:dyDescent="0.25">
      <c r="I53" s="4"/>
    </row>
    <row r="54" spans="9:9" x14ac:dyDescent="0.25">
      <c r="I54" s="4"/>
    </row>
    <row r="55" spans="9:9" x14ac:dyDescent="0.25">
      <c r="I55" s="4"/>
    </row>
    <row r="56" spans="9:9" x14ac:dyDescent="0.25">
      <c r="I56" s="4"/>
    </row>
    <row r="57" spans="9:9" x14ac:dyDescent="0.25">
      <c r="I57" s="4"/>
    </row>
    <row r="58" spans="9:9" x14ac:dyDescent="0.25">
      <c r="I58" s="4"/>
    </row>
    <row r="59" spans="9:9" x14ac:dyDescent="0.25">
      <c r="I59" s="4"/>
    </row>
    <row r="60" spans="9:9" x14ac:dyDescent="0.25">
      <c r="I60" s="4"/>
    </row>
    <row r="61" spans="9:9" x14ac:dyDescent="0.25">
      <c r="I61" s="4"/>
    </row>
    <row r="62" spans="9:9" x14ac:dyDescent="0.25">
      <c r="I62" s="4"/>
    </row>
    <row r="63" spans="9:9" x14ac:dyDescent="0.25">
      <c r="I63" s="4"/>
    </row>
    <row r="64" spans="9:9" x14ac:dyDescent="0.25">
      <c r="I64" s="4"/>
    </row>
    <row r="65" spans="9:9" x14ac:dyDescent="0.25">
      <c r="I65" s="4"/>
    </row>
    <row r="66" spans="9:9" x14ac:dyDescent="0.25">
      <c r="I66" s="4"/>
    </row>
    <row r="67" spans="9:9" x14ac:dyDescent="0.25">
      <c r="I67" s="4"/>
    </row>
    <row r="68" spans="9:9" x14ac:dyDescent="0.25">
      <c r="I68" s="4"/>
    </row>
    <row r="69" spans="9:9" x14ac:dyDescent="0.25">
      <c r="I69" s="4"/>
    </row>
    <row r="70" spans="9:9" x14ac:dyDescent="0.25">
      <c r="I70" s="4"/>
    </row>
    <row r="71" spans="9:9" x14ac:dyDescent="0.25">
      <c r="I71" s="4"/>
    </row>
    <row r="72" spans="9:9" x14ac:dyDescent="0.25">
      <c r="I72" s="4"/>
    </row>
    <row r="73" spans="9:9" x14ac:dyDescent="0.25">
      <c r="I73" s="4"/>
    </row>
    <row r="74" spans="9:9" x14ac:dyDescent="0.25">
      <c r="I74" s="4"/>
    </row>
    <row r="75" spans="9:9" x14ac:dyDescent="0.25">
      <c r="I75" s="4"/>
    </row>
    <row r="76" spans="9:9" x14ac:dyDescent="0.25">
      <c r="I76" s="4"/>
    </row>
    <row r="77" spans="9:9" x14ac:dyDescent="0.25">
      <c r="I77" s="4"/>
    </row>
    <row r="78" spans="9:9" x14ac:dyDescent="0.25">
      <c r="I78" s="4"/>
    </row>
    <row r="79" spans="9:9" x14ac:dyDescent="0.25">
      <c r="I79" s="4"/>
    </row>
    <row r="80" spans="9:9" x14ac:dyDescent="0.25">
      <c r="I80" s="4"/>
    </row>
    <row r="81" spans="9:9" x14ac:dyDescent="0.25">
      <c r="I81" s="4"/>
    </row>
    <row r="82" spans="9:9" x14ac:dyDescent="0.25">
      <c r="I82" s="4"/>
    </row>
    <row r="83" spans="9:9" x14ac:dyDescent="0.25">
      <c r="I83" s="4"/>
    </row>
    <row r="84" spans="9:9" x14ac:dyDescent="0.25">
      <c r="I84" s="4"/>
    </row>
    <row r="85" spans="9:9" x14ac:dyDescent="0.25">
      <c r="I85" s="4"/>
    </row>
    <row r="86" spans="9:9" x14ac:dyDescent="0.25">
      <c r="I86" s="4"/>
    </row>
    <row r="87" spans="9:9" x14ac:dyDescent="0.25">
      <c r="I87" s="4"/>
    </row>
    <row r="88" spans="9:9" x14ac:dyDescent="0.25">
      <c r="I88" s="4"/>
    </row>
    <row r="89" spans="9:9" x14ac:dyDescent="0.25">
      <c r="I89" s="4"/>
    </row>
    <row r="90" spans="9:9" x14ac:dyDescent="0.25">
      <c r="I90" s="4"/>
    </row>
    <row r="91" spans="9:9" x14ac:dyDescent="0.25">
      <c r="I91" s="4"/>
    </row>
    <row r="92" spans="9:9" x14ac:dyDescent="0.25">
      <c r="I92" s="4"/>
    </row>
    <row r="93" spans="9:9" x14ac:dyDescent="0.25">
      <c r="I93" s="4"/>
    </row>
    <row r="94" spans="9:9" x14ac:dyDescent="0.25">
      <c r="I94" s="4"/>
    </row>
    <row r="95" spans="9:9" x14ac:dyDescent="0.25">
      <c r="I95" s="4"/>
    </row>
    <row r="96" spans="9:9" x14ac:dyDescent="0.25">
      <c r="I96" s="4"/>
    </row>
    <row r="97" spans="9:9" x14ac:dyDescent="0.25">
      <c r="I97" s="4"/>
    </row>
    <row r="98" spans="9:9" x14ac:dyDescent="0.25">
      <c r="I98" s="4"/>
    </row>
    <row r="99" spans="9:9" x14ac:dyDescent="0.25">
      <c r="I99" s="4"/>
    </row>
    <row r="100" spans="9:9" x14ac:dyDescent="0.25">
      <c r="I100" s="4"/>
    </row>
    <row r="101" spans="9:9" x14ac:dyDescent="0.25">
      <c r="I101" s="4"/>
    </row>
    <row r="102" spans="9:9" x14ac:dyDescent="0.25">
      <c r="I102" s="4"/>
    </row>
    <row r="103" spans="9:9" x14ac:dyDescent="0.25">
      <c r="I103" s="4"/>
    </row>
    <row r="104" spans="9:9" x14ac:dyDescent="0.25">
      <c r="I104" s="4"/>
    </row>
    <row r="105" spans="9:9" x14ac:dyDescent="0.25">
      <c r="I105" s="4"/>
    </row>
    <row r="106" spans="9:9" x14ac:dyDescent="0.25">
      <c r="I106" s="4"/>
    </row>
    <row r="107" spans="9:9" x14ac:dyDescent="0.25">
      <c r="I107" s="4"/>
    </row>
    <row r="108" spans="9:9" x14ac:dyDescent="0.25">
      <c r="I108" s="4"/>
    </row>
    <row r="109" spans="9:9" x14ac:dyDescent="0.25">
      <c r="I109" s="4"/>
    </row>
    <row r="110" spans="9:9" x14ac:dyDescent="0.25">
      <c r="I110" s="4"/>
    </row>
    <row r="111" spans="9:9" x14ac:dyDescent="0.25">
      <c r="I111" s="4"/>
    </row>
    <row r="112" spans="9:9" x14ac:dyDescent="0.25">
      <c r="I112" s="4"/>
    </row>
    <row r="113" spans="9:9" x14ac:dyDescent="0.25">
      <c r="I113" s="4"/>
    </row>
    <row r="114" spans="9:9" x14ac:dyDescent="0.25">
      <c r="I114" s="4"/>
    </row>
    <row r="115" spans="9:9" x14ac:dyDescent="0.25">
      <c r="I115" s="4"/>
    </row>
    <row r="116" spans="9:9" x14ac:dyDescent="0.25">
      <c r="I116" s="4"/>
    </row>
    <row r="117" spans="9:9" x14ac:dyDescent="0.25">
      <c r="I117" s="4"/>
    </row>
    <row r="118" spans="9:9" x14ac:dyDescent="0.25">
      <c r="I118" s="4"/>
    </row>
    <row r="119" spans="9:9" x14ac:dyDescent="0.25">
      <c r="I119" s="4"/>
    </row>
    <row r="120" spans="9:9" x14ac:dyDescent="0.25">
      <c r="I120" s="4"/>
    </row>
    <row r="121" spans="9:9" x14ac:dyDescent="0.25">
      <c r="I121" s="4"/>
    </row>
    <row r="122" spans="9:9" x14ac:dyDescent="0.25">
      <c r="I122" s="4"/>
    </row>
    <row r="123" spans="9:9" x14ac:dyDescent="0.25">
      <c r="I123" s="4"/>
    </row>
    <row r="124" spans="9:9" x14ac:dyDescent="0.25">
      <c r="I124" s="4"/>
    </row>
    <row r="125" spans="9:9" x14ac:dyDescent="0.25">
      <c r="I125" s="4"/>
    </row>
    <row r="126" spans="9:9" x14ac:dyDescent="0.25">
      <c r="I126" s="4"/>
    </row>
    <row r="127" spans="9:9" x14ac:dyDescent="0.25">
      <c r="I127" s="4"/>
    </row>
    <row r="128" spans="9:9" x14ac:dyDescent="0.25">
      <c r="I128" s="4"/>
    </row>
    <row r="129" spans="9:9" x14ac:dyDescent="0.25">
      <c r="I129" s="4"/>
    </row>
    <row r="130" spans="9:9" x14ac:dyDescent="0.25">
      <c r="I130" s="4"/>
    </row>
    <row r="131" spans="9:9" x14ac:dyDescent="0.25">
      <c r="I131" s="4"/>
    </row>
    <row r="132" spans="9:9" x14ac:dyDescent="0.25">
      <c r="I132" s="4"/>
    </row>
    <row r="133" spans="9:9" x14ac:dyDescent="0.25">
      <c r="I133" s="4"/>
    </row>
    <row r="134" spans="9:9" x14ac:dyDescent="0.25">
      <c r="I134" s="4"/>
    </row>
    <row r="135" spans="9:9" x14ac:dyDescent="0.25">
      <c r="I135" s="4"/>
    </row>
    <row r="136" spans="9:9" x14ac:dyDescent="0.25">
      <c r="I136" s="4"/>
    </row>
    <row r="137" spans="9:9" x14ac:dyDescent="0.25">
      <c r="I137" s="4"/>
    </row>
    <row r="138" spans="9:9" x14ac:dyDescent="0.25">
      <c r="I138" s="4"/>
    </row>
    <row r="139" spans="9:9" x14ac:dyDescent="0.25">
      <c r="I139" s="4"/>
    </row>
    <row r="140" spans="9:9" x14ac:dyDescent="0.25">
      <c r="I140" s="4"/>
    </row>
    <row r="141" spans="9:9" x14ac:dyDescent="0.25">
      <c r="I141" s="4"/>
    </row>
    <row r="142" spans="9:9" x14ac:dyDescent="0.25">
      <c r="I142" s="4"/>
    </row>
    <row r="143" spans="9:9" x14ac:dyDescent="0.25">
      <c r="I143" s="4"/>
    </row>
    <row r="144" spans="9:9" x14ac:dyDescent="0.25">
      <c r="I144" s="4"/>
    </row>
    <row r="145" spans="9:9" x14ac:dyDescent="0.25">
      <c r="I145" s="4"/>
    </row>
    <row r="146" spans="9:9" x14ac:dyDescent="0.25">
      <c r="I146" s="4"/>
    </row>
    <row r="147" spans="9:9" x14ac:dyDescent="0.25">
      <c r="I147" s="4"/>
    </row>
    <row r="148" spans="9:9" x14ac:dyDescent="0.25">
      <c r="I148" s="4"/>
    </row>
    <row r="149" spans="9:9" x14ac:dyDescent="0.25">
      <c r="I149" s="4"/>
    </row>
    <row r="150" spans="9:9" x14ac:dyDescent="0.25">
      <c r="I150" s="4"/>
    </row>
    <row r="151" spans="9:9" x14ac:dyDescent="0.25">
      <c r="I151" s="4"/>
    </row>
    <row r="152" spans="9:9" x14ac:dyDescent="0.25">
      <c r="I152" s="4"/>
    </row>
    <row r="153" spans="9:9" x14ac:dyDescent="0.25">
      <c r="I153" s="4"/>
    </row>
    <row r="154" spans="9:9" x14ac:dyDescent="0.25">
      <c r="I154" s="4"/>
    </row>
    <row r="155" spans="9:9" x14ac:dyDescent="0.25">
      <c r="I155" s="4"/>
    </row>
    <row r="156" spans="9:9" x14ac:dyDescent="0.25">
      <c r="I156" s="4"/>
    </row>
    <row r="157" spans="9:9" x14ac:dyDescent="0.25">
      <c r="I157" s="4"/>
    </row>
    <row r="158" spans="9:9" x14ac:dyDescent="0.25">
      <c r="I158" s="4"/>
    </row>
    <row r="159" spans="9:9" x14ac:dyDescent="0.25">
      <c r="I159" s="4"/>
    </row>
    <row r="160" spans="9:9" x14ac:dyDescent="0.25">
      <c r="I160" s="4"/>
    </row>
    <row r="161" spans="9:9" x14ac:dyDescent="0.25">
      <c r="I161" s="4"/>
    </row>
    <row r="162" spans="9:9" x14ac:dyDescent="0.25">
      <c r="I162" s="4"/>
    </row>
    <row r="163" spans="9:9" x14ac:dyDescent="0.25">
      <c r="I163" s="4"/>
    </row>
    <row r="164" spans="9:9" x14ac:dyDescent="0.25">
      <c r="I164" s="4"/>
    </row>
    <row r="165" spans="9:9" x14ac:dyDescent="0.25">
      <c r="I165" s="4"/>
    </row>
    <row r="166" spans="9:9" x14ac:dyDescent="0.25">
      <c r="I166" s="4"/>
    </row>
    <row r="167" spans="9:9" x14ac:dyDescent="0.25">
      <c r="I167" s="4"/>
    </row>
    <row r="168" spans="9:9" x14ac:dyDescent="0.25">
      <c r="I168" s="4"/>
    </row>
    <row r="169" spans="9:9" x14ac:dyDescent="0.25">
      <c r="I169" s="4"/>
    </row>
    <row r="170" spans="9:9" x14ac:dyDescent="0.25">
      <c r="I170" s="4"/>
    </row>
    <row r="171" spans="9:9" x14ac:dyDescent="0.25">
      <c r="I171" s="4"/>
    </row>
    <row r="172" spans="9:9" x14ac:dyDescent="0.25">
      <c r="I172" s="4"/>
    </row>
    <row r="173" spans="9:9" x14ac:dyDescent="0.25">
      <c r="I173" s="4"/>
    </row>
    <row r="174" spans="9:9" x14ac:dyDescent="0.25">
      <c r="I174" s="4"/>
    </row>
    <row r="175" spans="9:9" x14ac:dyDescent="0.25">
      <c r="I175" s="4"/>
    </row>
    <row r="176" spans="9:9" x14ac:dyDescent="0.25">
      <c r="I176" s="4"/>
    </row>
    <row r="177" spans="9:9" x14ac:dyDescent="0.25">
      <c r="I177" s="4"/>
    </row>
    <row r="178" spans="9:9" x14ac:dyDescent="0.25">
      <c r="I178" s="4"/>
    </row>
    <row r="179" spans="9:9" x14ac:dyDescent="0.25">
      <c r="I179" s="4"/>
    </row>
    <row r="180" spans="9:9" x14ac:dyDescent="0.25">
      <c r="I180" s="4"/>
    </row>
    <row r="181" spans="9:9" x14ac:dyDescent="0.25">
      <c r="I181" s="4"/>
    </row>
    <row r="182" spans="9:9" x14ac:dyDescent="0.25">
      <c r="I182" s="4"/>
    </row>
    <row r="183" spans="9:9" x14ac:dyDescent="0.25">
      <c r="I183" s="4"/>
    </row>
    <row r="184" spans="9:9" x14ac:dyDescent="0.25">
      <c r="I184" s="4"/>
    </row>
    <row r="185" spans="9:9" x14ac:dyDescent="0.25">
      <c r="I185" s="4"/>
    </row>
    <row r="186" spans="9:9" x14ac:dyDescent="0.25">
      <c r="I186" s="4"/>
    </row>
    <row r="187" spans="9:9" x14ac:dyDescent="0.25">
      <c r="I187" s="4"/>
    </row>
    <row r="188" spans="9:9" x14ac:dyDescent="0.25">
      <c r="I188" s="4"/>
    </row>
    <row r="189" spans="9:9" x14ac:dyDescent="0.25">
      <c r="I189" s="4"/>
    </row>
    <row r="190" spans="9:9" x14ac:dyDescent="0.25">
      <c r="I190" s="4"/>
    </row>
    <row r="191" spans="9:9" x14ac:dyDescent="0.25">
      <c r="I191" s="4"/>
    </row>
    <row r="192" spans="9:9" x14ac:dyDescent="0.25">
      <c r="I192" s="4"/>
    </row>
    <row r="193" spans="9:9" x14ac:dyDescent="0.25">
      <c r="I193" s="4"/>
    </row>
    <row r="194" spans="9:9" x14ac:dyDescent="0.25">
      <c r="I194" s="4"/>
    </row>
    <row r="195" spans="9:9" x14ac:dyDescent="0.25">
      <c r="I195" s="4"/>
    </row>
    <row r="196" spans="9:9" x14ac:dyDescent="0.25">
      <c r="I196" s="4"/>
    </row>
    <row r="197" spans="9:9" x14ac:dyDescent="0.25">
      <c r="I197" s="4"/>
    </row>
    <row r="198" spans="9:9" x14ac:dyDescent="0.25">
      <c r="I198" s="4"/>
    </row>
    <row r="199" spans="9:9" x14ac:dyDescent="0.25">
      <c r="I199" s="4"/>
    </row>
    <row r="200" spans="9:9" x14ac:dyDescent="0.25">
      <c r="I200" s="4"/>
    </row>
    <row r="201" spans="9:9" x14ac:dyDescent="0.25">
      <c r="I201" s="4"/>
    </row>
    <row r="202" spans="9:9" x14ac:dyDescent="0.25">
      <c r="I202" s="4"/>
    </row>
    <row r="203" spans="9:9" x14ac:dyDescent="0.25">
      <c r="I203" s="4"/>
    </row>
    <row r="204" spans="9:9" x14ac:dyDescent="0.25">
      <c r="I204" s="4"/>
    </row>
    <row r="205" spans="9:9" x14ac:dyDescent="0.25">
      <c r="I205" s="4"/>
    </row>
    <row r="206" spans="9:9" x14ac:dyDescent="0.25">
      <c r="I206" s="4"/>
    </row>
    <row r="207" spans="9:9" x14ac:dyDescent="0.25">
      <c r="I207" s="4"/>
    </row>
    <row r="208" spans="9:9" x14ac:dyDescent="0.25">
      <c r="I208" s="4"/>
    </row>
    <row r="209" spans="9:9" x14ac:dyDescent="0.25">
      <c r="I209" s="4"/>
    </row>
    <row r="210" spans="9:9" x14ac:dyDescent="0.25">
      <c r="I210" s="4"/>
    </row>
    <row r="211" spans="9:9" x14ac:dyDescent="0.25">
      <c r="I211" s="4"/>
    </row>
    <row r="212" spans="9:9" x14ac:dyDescent="0.25">
      <c r="I212" s="4"/>
    </row>
    <row r="213" spans="9:9" x14ac:dyDescent="0.25">
      <c r="I213" s="4"/>
    </row>
    <row r="214" spans="9:9" x14ac:dyDescent="0.25">
      <c r="I214" s="4"/>
    </row>
    <row r="215" spans="9:9" x14ac:dyDescent="0.25">
      <c r="I215" s="4"/>
    </row>
    <row r="216" spans="9:9" x14ac:dyDescent="0.25">
      <c r="I216" s="4"/>
    </row>
    <row r="217" spans="9:9" x14ac:dyDescent="0.25">
      <c r="I217" s="4"/>
    </row>
    <row r="218" spans="9:9" x14ac:dyDescent="0.25">
      <c r="I218" s="4"/>
    </row>
    <row r="219" spans="9:9" x14ac:dyDescent="0.25">
      <c r="I219" s="4"/>
    </row>
    <row r="220" spans="9:9" x14ac:dyDescent="0.25">
      <c r="I220" s="4"/>
    </row>
    <row r="221" spans="9:9" x14ac:dyDescent="0.25">
      <c r="I221" s="4"/>
    </row>
    <row r="222" spans="9:9" x14ac:dyDescent="0.25">
      <c r="I222" s="4"/>
    </row>
    <row r="223" spans="9:9" x14ac:dyDescent="0.25">
      <c r="I223" s="4"/>
    </row>
    <row r="224" spans="9:9" x14ac:dyDescent="0.25">
      <c r="I224" s="4"/>
    </row>
    <row r="225" spans="9:9" x14ac:dyDescent="0.25">
      <c r="I225" s="4"/>
    </row>
    <row r="226" spans="9:9" x14ac:dyDescent="0.25">
      <c r="I226" s="4"/>
    </row>
    <row r="227" spans="9:9" x14ac:dyDescent="0.25">
      <c r="I227" s="4"/>
    </row>
    <row r="228" spans="9:9" x14ac:dyDescent="0.25">
      <c r="I228" s="4"/>
    </row>
    <row r="229" spans="9:9" x14ac:dyDescent="0.25">
      <c r="I229" s="4"/>
    </row>
    <row r="230" spans="9:9" x14ac:dyDescent="0.25">
      <c r="I230" s="4"/>
    </row>
    <row r="231" spans="9:9" x14ac:dyDescent="0.25">
      <c r="I231" s="4"/>
    </row>
    <row r="232" spans="9:9" x14ac:dyDescent="0.25">
      <c r="I232" s="4"/>
    </row>
    <row r="233" spans="9:9" x14ac:dyDescent="0.25">
      <c r="I233" s="4"/>
    </row>
    <row r="234" spans="9:9" x14ac:dyDescent="0.25">
      <c r="I234" s="4"/>
    </row>
    <row r="235" spans="9:9" x14ac:dyDescent="0.25">
      <c r="I235" s="4"/>
    </row>
    <row r="236" spans="9:9" x14ac:dyDescent="0.25">
      <c r="I236" s="4"/>
    </row>
    <row r="237" spans="9:9" x14ac:dyDescent="0.25">
      <c r="I237" s="4"/>
    </row>
    <row r="238" spans="9:9" x14ac:dyDescent="0.25">
      <c r="I238" s="4"/>
    </row>
    <row r="239" spans="9:9" x14ac:dyDescent="0.25">
      <c r="I239" s="4"/>
    </row>
    <row r="240" spans="9:9" x14ac:dyDescent="0.25">
      <c r="I240" s="4"/>
    </row>
    <row r="241" spans="9:9" x14ac:dyDescent="0.25">
      <c r="I241" s="4"/>
    </row>
    <row r="242" spans="9:9" x14ac:dyDescent="0.25">
      <c r="I242" s="4"/>
    </row>
    <row r="243" spans="9:9" x14ac:dyDescent="0.25">
      <c r="I243" s="4"/>
    </row>
    <row r="244" spans="9:9" x14ac:dyDescent="0.25">
      <c r="I244" s="4"/>
    </row>
    <row r="245" spans="9:9" x14ac:dyDescent="0.25">
      <c r="I245" s="4"/>
    </row>
    <row r="246" spans="9:9" x14ac:dyDescent="0.25">
      <c r="I246" s="4"/>
    </row>
    <row r="247" spans="9:9" x14ac:dyDescent="0.25">
      <c r="I247" s="4"/>
    </row>
    <row r="248" spans="9:9" x14ac:dyDescent="0.25">
      <c r="I248" s="4"/>
    </row>
    <row r="249" spans="9:9" x14ac:dyDescent="0.25">
      <c r="I249" s="4"/>
    </row>
    <row r="250" spans="9:9" x14ac:dyDescent="0.25">
      <c r="I250" s="4"/>
    </row>
    <row r="251" spans="9:9" x14ac:dyDescent="0.25">
      <c r="I251" s="4"/>
    </row>
    <row r="252" spans="9:9" x14ac:dyDescent="0.25">
      <c r="I252" s="4"/>
    </row>
    <row r="253" spans="9:9" x14ac:dyDescent="0.25">
      <c r="I253" s="4"/>
    </row>
    <row r="254" spans="9:9" x14ac:dyDescent="0.25">
      <c r="I254" s="4"/>
    </row>
    <row r="255" spans="9:9" x14ac:dyDescent="0.25">
      <c r="I255" s="4"/>
    </row>
    <row r="256" spans="9:9" x14ac:dyDescent="0.25">
      <c r="I256" s="4"/>
    </row>
    <row r="257" spans="9:9" x14ac:dyDescent="0.25">
      <c r="I257" s="4"/>
    </row>
    <row r="258" spans="9:9" x14ac:dyDescent="0.25">
      <c r="I258" s="4"/>
    </row>
    <row r="259" spans="9:9" x14ac:dyDescent="0.25">
      <c r="I259" s="4"/>
    </row>
    <row r="260" spans="9:9" x14ac:dyDescent="0.25">
      <c r="I260" s="4"/>
    </row>
    <row r="261" spans="9:9" x14ac:dyDescent="0.25">
      <c r="I261" s="4"/>
    </row>
    <row r="262" spans="9:9" x14ac:dyDescent="0.25">
      <c r="I262" s="4"/>
    </row>
    <row r="263" spans="9:9" x14ac:dyDescent="0.25">
      <c r="I263" s="4"/>
    </row>
    <row r="264" spans="9:9" x14ac:dyDescent="0.25">
      <c r="I264" s="4"/>
    </row>
    <row r="265" spans="9:9" x14ac:dyDescent="0.25">
      <c r="I265" s="4"/>
    </row>
    <row r="266" spans="9:9" x14ac:dyDescent="0.25">
      <c r="I266" s="4"/>
    </row>
    <row r="267" spans="9:9" x14ac:dyDescent="0.25">
      <c r="I267" s="4"/>
    </row>
    <row r="268" spans="9:9" x14ac:dyDescent="0.25">
      <c r="I268" s="4"/>
    </row>
    <row r="269" spans="9:9" x14ac:dyDescent="0.25">
      <c r="I269" s="4"/>
    </row>
    <row r="270" spans="9:9" x14ac:dyDescent="0.25">
      <c r="I270" s="4"/>
    </row>
    <row r="271" spans="9:9" x14ac:dyDescent="0.25">
      <c r="I271" s="4"/>
    </row>
    <row r="272" spans="9:9" x14ac:dyDescent="0.25">
      <c r="I272" s="4"/>
    </row>
    <row r="273" spans="9:9" x14ac:dyDescent="0.25">
      <c r="I273" s="4"/>
    </row>
    <row r="274" spans="9:9" x14ac:dyDescent="0.25">
      <c r="I274" s="4"/>
    </row>
    <row r="275" spans="9:9" x14ac:dyDescent="0.25">
      <c r="I275" s="4"/>
    </row>
    <row r="276" spans="9:9" x14ac:dyDescent="0.25">
      <c r="I276" s="4"/>
    </row>
    <row r="277" spans="9:9" x14ac:dyDescent="0.25">
      <c r="I277" s="4"/>
    </row>
    <row r="278" spans="9:9" x14ac:dyDescent="0.25">
      <c r="I278" s="4"/>
    </row>
    <row r="279" spans="9:9" x14ac:dyDescent="0.25">
      <c r="I279" s="4"/>
    </row>
    <row r="280" spans="9:9" x14ac:dyDescent="0.25">
      <c r="I280" s="4"/>
    </row>
    <row r="281" spans="9:9" x14ac:dyDescent="0.25">
      <c r="I281" s="4"/>
    </row>
    <row r="282" spans="9:9" x14ac:dyDescent="0.25">
      <c r="I282" s="4"/>
    </row>
    <row r="283" spans="9:9" x14ac:dyDescent="0.25">
      <c r="I283" s="4"/>
    </row>
    <row r="284" spans="9:9" x14ac:dyDescent="0.25">
      <c r="I284" s="4"/>
    </row>
    <row r="285" spans="9:9" x14ac:dyDescent="0.25">
      <c r="I285" s="4"/>
    </row>
    <row r="286" spans="9:9" x14ac:dyDescent="0.25">
      <c r="I286" s="4"/>
    </row>
    <row r="287" spans="9:9" x14ac:dyDescent="0.25">
      <c r="I287" s="4"/>
    </row>
    <row r="288" spans="9:9" x14ac:dyDescent="0.25">
      <c r="I288" s="4"/>
    </row>
    <row r="289" spans="9:9" x14ac:dyDescent="0.25">
      <c r="I289" s="4"/>
    </row>
    <row r="290" spans="9:9" x14ac:dyDescent="0.25">
      <c r="I290" s="4"/>
    </row>
    <row r="291" spans="9:9" x14ac:dyDescent="0.25">
      <c r="I291" s="4"/>
    </row>
    <row r="292" spans="9:9" x14ac:dyDescent="0.25">
      <c r="I292" s="4"/>
    </row>
    <row r="293" spans="9:9" x14ac:dyDescent="0.25">
      <c r="I293" s="4"/>
    </row>
    <row r="294" spans="9:9" x14ac:dyDescent="0.25">
      <c r="I294" s="4"/>
    </row>
    <row r="295" spans="9:9" x14ac:dyDescent="0.25">
      <c r="I295" s="4"/>
    </row>
    <row r="296" spans="9:9" x14ac:dyDescent="0.25">
      <c r="I296" s="4"/>
    </row>
    <row r="297" spans="9:9" x14ac:dyDescent="0.25">
      <c r="I297" s="4"/>
    </row>
    <row r="298" spans="9:9" x14ac:dyDescent="0.25">
      <c r="I298" s="4"/>
    </row>
    <row r="299" spans="9:9" x14ac:dyDescent="0.25">
      <c r="I299" s="4"/>
    </row>
    <row r="300" spans="9:9" x14ac:dyDescent="0.25">
      <c r="I300" s="4"/>
    </row>
    <row r="301" spans="9:9" x14ac:dyDescent="0.25">
      <c r="I301" s="4"/>
    </row>
    <row r="302" spans="9:9" x14ac:dyDescent="0.25">
      <c r="I302" s="4"/>
    </row>
    <row r="303" spans="9:9" x14ac:dyDescent="0.25">
      <c r="I303" s="4"/>
    </row>
    <row r="304" spans="9:9" x14ac:dyDescent="0.25">
      <c r="I304" s="4"/>
    </row>
    <row r="305" spans="9:9" x14ac:dyDescent="0.25">
      <c r="I305" s="4"/>
    </row>
    <row r="306" spans="9:9" x14ac:dyDescent="0.25">
      <c r="I306" s="4"/>
    </row>
    <row r="307" spans="9:9" x14ac:dyDescent="0.25">
      <c r="I307" s="4"/>
    </row>
    <row r="308" spans="9:9" x14ac:dyDescent="0.25">
      <c r="I308" s="4"/>
    </row>
    <row r="309" spans="9:9" x14ac:dyDescent="0.25">
      <c r="I309" s="4"/>
    </row>
    <row r="310" spans="9:9" x14ac:dyDescent="0.25">
      <c r="I310" s="4"/>
    </row>
    <row r="311" spans="9:9" x14ac:dyDescent="0.25">
      <c r="I311" s="4"/>
    </row>
    <row r="312" spans="9:9" x14ac:dyDescent="0.25">
      <c r="I312" s="4"/>
    </row>
    <row r="313" spans="9:9" x14ac:dyDescent="0.25">
      <c r="I313" s="4"/>
    </row>
    <row r="314" spans="9:9" x14ac:dyDescent="0.25">
      <c r="I314" s="4"/>
    </row>
    <row r="315" spans="9:9" x14ac:dyDescent="0.25">
      <c r="I315" s="4"/>
    </row>
    <row r="316" spans="9:9" x14ac:dyDescent="0.25">
      <c r="I316" s="4"/>
    </row>
    <row r="317" spans="9:9" x14ac:dyDescent="0.25">
      <c r="I317" s="4"/>
    </row>
    <row r="318" spans="9:9" x14ac:dyDescent="0.25">
      <c r="I318" s="4"/>
    </row>
    <row r="319" spans="9:9" x14ac:dyDescent="0.25">
      <c r="I319" s="4"/>
    </row>
    <row r="320" spans="9:9" x14ac:dyDescent="0.25">
      <c r="I320" s="4"/>
    </row>
    <row r="321" spans="9:9" x14ac:dyDescent="0.25">
      <c r="I321" s="4"/>
    </row>
    <row r="322" spans="9:9" x14ac:dyDescent="0.25">
      <c r="I322" s="4"/>
    </row>
    <row r="323" spans="9:9" x14ac:dyDescent="0.25">
      <c r="I323" s="4"/>
    </row>
    <row r="324" spans="9:9" x14ac:dyDescent="0.25">
      <c r="I324" s="4"/>
    </row>
    <row r="325" spans="9:9" x14ac:dyDescent="0.25">
      <c r="I325" s="4"/>
    </row>
    <row r="326" spans="9:9" x14ac:dyDescent="0.25">
      <c r="I326" s="4"/>
    </row>
    <row r="327" spans="9:9" x14ac:dyDescent="0.25">
      <c r="I327" s="4"/>
    </row>
    <row r="328" spans="9:9" x14ac:dyDescent="0.25">
      <c r="I328" s="4"/>
    </row>
    <row r="329" spans="9:9" x14ac:dyDescent="0.25">
      <c r="I329" s="4"/>
    </row>
    <row r="330" spans="9:9" x14ac:dyDescent="0.25">
      <c r="I330" s="4"/>
    </row>
    <row r="331" spans="9:9" x14ac:dyDescent="0.25">
      <c r="I331" s="4"/>
    </row>
    <row r="332" spans="9:9" x14ac:dyDescent="0.25">
      <c r="I332" s="4"/>
    </row>
    <row r="333" spans="9:9" x14ac:dyDescent="0.25">
      <c r="I333" s="4"/>
    </row>
    <row r="334" spans="9:9" x14ac:dyDescent="0.25">
      <c r="I334" s="4"/>
    </row>
    <row r="335" spans="9:9" x14ac:dyDescent="0.25">
      <c r="I335" s="4"/>
    </row>
    <row r="336" spans="9:9" x14ac:dyDescent="0.25">
      <c r="I336" s="4"/>
    </row>
    <row r="337" spans="9:9" x14ac:dyDescent="0.25">
      <c r="I337" s="4"/>
    </row>
    <row r="338" spans="9:9" x14ac:dyDescent="0.25">
      <c r="I338" s="4"/>
    </row>
    <row r="339" spans="9:9" x14ac:dyDescent="0.25">
      <c r="I339" s="4"/>
    </row>
    <row r="340" spans="9:9" x14ac:dyDescent="0.25">
      <c r="I340" s="4"/>
    </row>
    <row r="341" spans="9:9" x14ac:dyDescent="0.25">
      <c r="I341" s="4"/>
    </row>
    <row r="342" spans="9:9" x14ac:dyDescent="0.25">
      <c r="I342" s="4"/>
    </row>
    <row r="343" spans="9:9" x14ac:dyDescent="0.25">
      <c r="I343" s="4"/>
    </row>
    <row r="344" spans="9:9" x14ac:dyDescent="0.25">
      <c r="I344" s="4"/>
    </row>
    <row r="345" spans="9:9" x14ac:dyDescent="0.25">
      <c r="I345" s="4"/>
    </row>
    <row r="346" spans="9:9" x14ac:dyDescent="0.25">
      <c r="I346" s="4"/>
    </row>
    <row r="347" spans="9:9" x14ac:dyDescent="0.25">
      <c r="I347" s="4"/>
    </row>
    <row r="348" spans="9:9" x14ac:dyDescent="0.25">
      <c r="I348" s="4"/>
    </row>
    <row r="349" spans="9:9" x14ac:dyDescent="0.25">
      <c r="I349" s="4"/>
    </row>
    <row r="350" spans="9:9" x14ac:dyDescent="0.25">
      <c r="I350" s="4"/>
    </row>
    <row r="351" spans="9:9" x14ac:dyDescent="0.25">
      <c r="I351" s="4"/>
    </row>
    <row r="352" spans="9:9" x14ac:dyDescent="0.25">
      <c r="I352" s="4"/>
    </row>
    <row r="353" spans="9:9" x14ac:dyDescent="0.25">
      <c r="I353" s="4"/>
    </row>
    <row r="354" spans="9:9" x14ac:dyDescent="0.25">
      <c r="I354" s="4"/>
    </row>
    <row r="355" spans="9:9" x14ac:dyDescent="0.25">
      <c r="I355" s="4"/>
    </row>
    <row r="356" spans="9:9" x14ac:dyDescent="0.25">
      <c r="I356" s="4"/>
    </row>
    <row r="357" spans="9:9" x14ac:dyDescent="0.25">
      <c r="I357" s="4"/>
    </row>
    <row r="358" spans="9:9" x14ac:dyDescent="0.25">
      <c r="I358" s="4"/>
    </row>
    <row r="359" spans="9:9" x14ac:dyDescent="0.25">
      <c r="I359" s="4"/>
    </row>
    <row r="360" spans="9:9" x14ac:dyDescent="0.25">
      <c r="I360" s="4"/>
    </row>
    <row r="361" spans="9:9" x14ac:dyDescent="0.25">
      <c r="I361" s="4"/>
    </row>
    <row r="362" spans="9:9" x14ac:dyDescent="0.25">
      <c r="I362" s="4"/>
    </row>
    <row r="363" spans="9:9" x14ac:dyDescent="0.25">
      <c r="I363" s="4"/>
    </row>
    <row r="364" spans="9:9" x14ac:dyDescent="0.25">
      <c r="I364" s="4"/>
    </row>
    <row r="365" spans="9:9" x14ac:dyDescent="0.25">
      <c r="I365" s="4"/>
    </row>
    <row r="366" spans="9:9" x14ac:dyDescent="0.25">
      <c r="I366" s="4"/>
    </row>
    <row r="367" spans="9:9" x14ac:dyDescent="0.25">
      <c r="I367" s="4"/>
    </row>
    <row r="368" spans="9:9" x14ac:dyDescent="0.25">
      <c r="I368" s="4"/>
    </row>
    <row r="369" spans="9:9" x14ac:dyDescent="0.25">
      <c r="I369" s="4"/>
    </row>
    <row r="370" spans="9:9" x14ac:dyDescent="0.25">
      <c r="I370" s="4"/>
    </row>
    <row r="371" spans="9:9" x14ac:dyDescent="0.25">
      <c r="I371" s="4"/>
    </row>
    <row r="372" spans="9:9" x14ac:dyDescent="0.25">
      <c r="I372" s="4"/>
    </row>
    <row r="373" spans="9:9" x14ac:dyDescent="0.25">
      <c r="I373" s="4"/>
    </row>
    <row r="374" spans="9:9" x14ac:dyDescent="0.25">
      <c r="I374" s="4"/>
    </row>
    <row r="375" spans="9:9" x14ac:dyDescent="0.25">
      <c r="I375" s="4"/>
    </row>
    <row r="376" spans="9:9" x14ac:dyDescent="0.25">
      <c r="I376" s="4"/>
    </row>
    <row r="377" spans="9:9" x14ac:dyDescent="0.25">
      <c r="I377" s="4"/>
    </row>
    <row r="378" spans="9:9" x14ac:dyDescent="0.25">
      <c r="I378" s="4"/>
    </row>
    <row r="379" spans="9:9" x14ac:dyDescent="0.25">
      <c r="I379" s="4"/>
    </row>
    <row r="380" spans="9:9" x14ac:dyDescent="0.25">
      <c r="I380" s="4"/>
    </row>
    <row r="381" spans="9:9" x14ac:dyDescent="0.25">
      <c r="I381" s="4"/>
    </row>
    <row r="382" spans="9:9" x14ac:dyDescent="0.25">
      <c r="I382" s="4"/>
    </row>
    <row r="383" spans="9:9" x14ac:dyDescent="0.25">
      <c r="I383" s="4"/>
    </row>
    <row r="384" spans="9:9" x14ac:dyDescent="0.25">
      <c r="I384" s="4"/>
    </row>
    <row r="385" spans="9:9" x14ac:dyDescent="0.25">
      <c r="I385" s="4"/>
    </row>
    <row r="386" spans="9:9" x14ac:dyDescent="0.25">
      <c r="I386" s="4"/>
    </row>
    <row r="387" spans="9:9" x14ac:dyDescent="0.25">
      <c r="I387" s="4"/>
    </row>
    <row r="388" spans="9:9" x14ac:dyDescent="0.25">
      <c r="I388" s="4"/>
    </row>
    <row r="389" spans="9:9" x14ac:dyDescent="0.25">
      <c r="I389" s="4"/>
    </row>
    <row r="390" spans="9:9" x14ac:dyDescent="0.25">
      <c r="I390" s="4"/>
    </row>
    <row r="391" spans="9:9" x14ac:dyDescent="0.25">
      <c r="I391" s="4"/>
    </row>
    <row r="392" spans="9:9" x14ac:dyDescent="0.25">
      <c r="I392" s="4"/>
    </row>
    <row r="393" spans="9:9" x14ac:dyDescent="0.25">
      <c r="I393" s="4"/>
    </row>
    <row r="394" spans="9:9" x14ac:dyDescent="0.25">
      <c r="I394" s="4"/>
    </row>
    <row r="395" spans="9:9" x14ac:dyDescent="0.25">
      <c r="I395" s="4"/>
    </row>
    <row r="396" spans="9:9" x14ac:dyDescent="0.25">
      <c r="I396" s="4"/>
    </row>
    <row r="397" spans="9:9" x14ac:dyDescent="0.25">
      <c r="I397" s="4"/>
    </row>
    <row r="398" spans="9:9" x14ac:dyDescent="0.25">
      <c r="I398" s="4"/>
    </row>
    <row r="399" spans="9:9" x14ac:dyDescent="0.25">
      <c r="I399" s="4"/>
    </row>
    <row r="400" spans="9:9" x14ac:dyDescent="0.25">
      <c r="I400" s="4"/>
    </row>
    <row r="401" spans="9:9" x14ac:dyDescent="0.25">
      <c r="I401" s="4"/>
    </row>
    <row r="402" spans="9:9" x14ac:dyDescent="0.25">
      <c r="I402" s="4"/>
    </row>
    <row r="403" spans="9:9" x14ac:dyDescent="0.25">
      <c r="I403" s="4"/>
    </row>
    <row r="404" spans="9:9" x14ac:dyDescent="0.25">
      <c r="I404" s="4"/>
    </row>
    <row r="405" spans="9:9" x14ac:dyDescent="0.25">
      <c r="I405" s="4"/>
    </row>
    <row r="406" spans="9:9" x14ac:dyDescent="0.25">
      <c r="I406" s="4"/>
    </row>
    <row r="407" spans="9:9" x14ac:dyDescent="0.25">
      <c r="I407" s="4"/>
    </row>
    <row r="408" spans="9:9" x14ac:dyDescent="0.25">
      <c r="I408" s="4"/>
    </row>
    <row r="409" spans="9:9" x14ac:dyDescent="0.25">
      <c r="I409" s="4"/>
    </row>
    <row r="410" spans="9:9" x14ac:dyDescent="0.25">
      <c r="I410" s="4"/>
    </row>
    <row r="411" spans="9:9" x14ac:dyDescent="0.25">
      <c r="I411" s="4"/>
    </row>
    <row r="412" spans="9:9" x14ac:dyDescent="0.25">
      <c r="I412" s="4"/>
    </row>
    <row r="413" spans="9:9" x14ac:dyDescent="0.25">
      <c r="I413" s="4"/>
    </row>
    <row r="414" spans="9:9" x14ac:dyDescent="0.25">
      <c r="I414" s="4"/>
    </row>
    <row r="415" spans="9:9" x14ac:dyDescent="0.25">
      <c r="I415" s="4"/>
    </row>
    <row r="416" spans="9:9" x14ac:dyDescent="0.25">
      <c r="I416" s="4"/>
    </row>
    <row r="417" spans="9:9" x14ac:dyDescent="0.25">
      <c r="I417" s="4"/>
    </row>
    <row r="418" spans="9:9" x14ac:dyDescent="0.25">
      <c r="I418" s="4"/>
    </row>
    <row r="419" spans="9:9" x14ac:dyDescent="0.25">
      <c r="I419" s="4"/>
    </row>
    <row r="420" spans="9:9" x14ac:dyDescent="0.25">
      <c r="I420" s="4"/>
    </row>
    <row r="421" spans="9:9" x14ac:dyDescent="0.25">
      <c r="I421" s="4"/>
    </row>
    <row r="422" spans="9:9" x14ac:dyDescent="0.25">
      <c r="I422" s="4"/>
    </row>
    <row r="423" spans="9:9" x14ac:dyDescent="0.25">
      <c r="I423" s="4"/>
    </row>
    <row r="424" spans="9:9" x14ac:dyDescent="0.25">
      <c r="I424" s="4"/>
    </row>
    <row r="425" spans="9:9" x14ac:dyDescent="0.25">
      <c r="I425" s="4"/>
    </row>
    <row r="426" spans="9:9" x14ac:dyDescent="0.25">
      <c r="I426" s="4"/>
    </row>
    <row r="427" spans="9:9" x14ac:dyDescent="0.25">
      <c r="I427" s="4"/>
    </row>
    <row r="428" spans="9:9" x14ac:dyDescent="0.25">
      <c r="I428" s="4"/>
    </row>
    <row r="429" spans="9:9" x14ac:dyDescent="0.25">
      <c r="I429" s="4"/>
    </row>
    <row r="430" spans="9:9" x14ac:dyDescent="0.25">
      <c r="I430" s="4"/>
    </row>
    <row r="431" spans="9:9" x14ac:dyDescent="0.25">
      <c r="I431" s="4"/>
    </row>
    <row r="432" spans="9:9" x14ac:dyDescent="0.25">
      <c r="I432" s="4"/>
    </row>
    <row r="433" spans="9:9" x14ac:dyDescent="0.25">
      <c r="I433" s="4"/>
    </row>
    <row r="434" spans="9:9" x14ac:dyDescent="0.25">
      <c r="I434" s="4"/>
    </row>
    <row r="435" spans="9:9" x14ac:dyDescent="0.25">
      <c r="I435" s="4"/>
    </row>
    <row r="436" spans="9:9" x14ac:dyDescent="0.25">
      <c r="I436" s="4"/>
    </row>
    <row r="437" spans="9:9" x14ac:dyDescent="0.25">
      <c r="I437" s="4"/>
    </row>
    <row r="438" spans="9:9" x14ac:dyDescent="0.25">
      <c r="I438" s="4"/>
    </row>
    <row r="439" spans="9:9" x14ac:dyDescent="0.25">
      <c r="I439" s="4"/>
    </row>
    <row r="440" spans="9:9" x14ac:dyDescent="0.25">
      <c r="I440" s="4"/>
    </row>
    <row r="441" spans="9:9" x14ac:dyDescent="0.25">
      <c r="I441" s="4"/>
    </row>
    <row r="442" spans="9:9" x14ac:dyDescent="0.25">
      <c r="I442" s="4"/>
    </row>
    <row r="443" spans="9:9" x14ac:dyDescent="0.25">
      <c r="I443" s="4"/>
    </row>
    <row r="444" spans="9:9" x14ac:dyDescent="0.25">
      <c r="I444" s="4"/>
    </row>
    <row r="445" spans="9:9" x14ac:dyDescent="0.25">
      <c r="I445" s="4"/>
    </row>
    <row r="446" spans="9:9" x14ac:dyDescent="0.25">
      <c r="I446" s="4"/>
    </row>
    <row r="447" spans="9:9" x14ac:dyDescent="0.25">
      <c r="I447" s="4"/>
    </row>
    <row r="448" spans="9:9" x14ac:dyDescent="0.25">
      <c r="I448" s="4"/>
    </row>
    <row r="449" spans="9:9" x14ac:dyDescent="0.25">
      <c r="I449" s="4"/>
    </row>
    <row r="450" spans="9:9" x14ac:dyDescent="0.25">
      <c r="I450" s="4"/>
    </row>
    <row r="451" spans="9:9" x14ac:dyDescent="0.25">
      <c r="I451" s="4"/>
    </row>
    <row r="452" spans="9:9" x14ac:dyDescent="0.25">
      <c r="I452" s="4"/>
    </row>
    <row r="453" spans="9:9" x14ac:dyDescent="0.25">
      <c r="I453" s="4"/>
    </row>
    <row r="454" spans="9:9" x14ac:dyDescent="0.25">
      <c r="I454" s="4"/>
    </row>
    <row r="455" spans="9:9" x14ac:dyDescent="0.25">
      <c r="I455" s="4"/>
    </row>
    <row r="456" spans="9:9" x14ac:dyDescent="0.25">
      <c r="I456" s="4"/>
    </row>
    <row r="457" spans="9:9" x14ac:dyDescent="0.25">
      <c r="I457" s="4"/>
    </row>
    <row r="458" spans="9:9" x14ac:dyDescent="0.25">
      <c r="I458" s="4"/>
    </row>
    <row r="459" spans="9:9" x14ac:dyDescent="0.25">
      <c r="I459" s="4"/>
    </row>
    <row r="460" spans="9:9" x14ac:dyDescent="0.25">
      <c r="I460" s="4"/>
    </row>
    <row r="461" spans="9:9" x14ac:dyDescent="0.25">
      <c r="I461" s="4"/>
    </row>
    <row r="462" spans="9:9" x14ac:dyDescent="0.25">
      <c r="I462" s="4"/>
    </row>
    <row r="463" spans="9:9" x14ac:dyDescent="0.25">
      <c r="I463" s="4"/>
    </row>
    <row r="464" spans="9:9" x14ac:dyDescent="0.25">
      <c r="I464" s="4"/>
    </row>
    <row r="465" spans="9:9" x14ac:dyDescent="0.25">
      <c r="I465" s="4"/>
    </row>
    <row r="466" spans="9:9" x14ac:dyDescent="0.25">
      <c r="I466" s="4"/>
    </row>
    <row r="467" spans="9:9" x14ac:dyDescent="0.25">
      <c r="I467" s="4"/>
    </row>
    <row r="468" spans="9:9" x14ac:dyDescent="0.25">
      <c r="I468" s="4"/>
    </row>
    <row r="469" spans="9:9" x14ac:dyDescent="0.25">
      <c r="I469" s="4"/>
    </row>
    <row r="470" spans="9:9" x14ac:dyDescent="0.25">
      <c r="I470" s="4"/>
    </row>
    <row r="471" spans="9:9" x14ac:dyDescent="0.25">
      <c r="I471" s="4"/>
    </row>
    <row r="472" spans="9:9" x14ac:dyDescent="0.25">
      <c r="I472" s="4"/>
    </row>
    <row r="473" spans="9:9" x14ac:dyDescent="0.25">
      <c r="I473" s="4"/>
    </row>
    <row r="474" spans="9:9" x14ac:dyDescent="0.25">
      <c r="I474" s="4"/>
    </row>
    <row r="475" spans="9:9" x14ac:dyDescent="0.25">
      <c r="I475" s="4"/>
    </row>
    <row r="476" spans="9:9" x14ac:dyDescent="0.25">
      <c r="I476" s="4"/>
    </row>
    <row r="477" spans="9:9" x14ac:dyDescent="0.25">
      <c r="I477" s="4"/>
    </row>
    <row r="478" spans="9:9" x14ac:dyDescent="0.25">
      <c r="I478" s="4"/>
    </row>
    <row r="479" spans="9:9" x14ac:dyDescent="0.25">
      <c r="I479" s="4"/>
    </row>
    <row r="480" spans="9:9" x14ac:dyDescent="0.25">
      <c r="I480" s="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C9FD85-E67E-415B-A87F-F8F794F15565}">
  <dimension ref="A2:M29"/>
  <sheetViews>
    <sheetView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59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400000</v>
      </c>
      <c r="C6" s="33">
        <f>SUM(C17,C26,C29)</f>
        <v>241977.52000000002</v>
      </c>
      <c r="D6" s="33">
        <f>SUM(D17,D26,D29)</f>
        <v>158022.47999999998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400000</v>
      </c>
      <c r="C29" s="32">
        <f>120842.31+121135.21</f>
        <v>241977.52000000002</v>
      </c>
      <c r="D29" s="32">
        <f>B29-C29</f>
        <v>158022.47999999998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7FB32B-CA56-4429-B1B9-37E7C0B416DD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92E3E-AE19-45A9-B4DF-4C509ABF1935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67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30000</v>
      </c>
      <c r="C6" s="33">
        <f>SUM(C17,C26,C29)</f>
        <v>16990.080000000002</v>
      </c>
      <c r="D6" s="33">
        <f>SUM(D17,D26,D29)</f>
        <v>13009.919999999998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30000</v>
      </c>
      <c r="C29" s="32">
        <v>16990.080000000002</v>
      </c>
      <c r="D29" s="32">
        <f>B29-C29</f>
        <v>13009.919999999998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8D712FF-250C-42FA-8A8B-856C2B38D1D9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F2CAA-BEDA-4970-AF63-CEF24BF268F8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73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350875</v>
      </c>
      <c r="C6" s="33">
        <f>SUM(C17,C26,C29)</f>
        <v>350875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350875</v>
      </c>
      <c r="C29" s="32">
        <v>350875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B4A81FD-DB76-4DD9-89A7-9437A3C378C1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47825-0552-4E93-8C74-C86975F47BE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72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429125</v>
      </c>
      <c r="C6" s="33">
        <f>SUM(C17,C26,C29)</f>
        <v>97260</v>
      </c>
      <c r="D6" s="33">
        <f>SUM(D17,D26,D29)</f>
        <v>331865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429125</v>
      </c>
      <c r="C29" s="32">
        <v>97260</v>
      </c>
      <c r="D29" s="32">
        <f>B29-C29</f>
        <v>331865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F998033-79AF-451A-930B-4F751C17F75A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240000</v>
      </c>
      <c r="C6" s="33">
        <f>SUM(C17,C26,C29)</f>
        <v>240000</v>
      </c>
      <c r="D6" s="33">
        <f>SUM(D17,D26,D29)</f>
        <v>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240000</v>
      </c>
      <c r="C29" s="32">
        <v>240000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48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40000</v>
      </c>
      <c r="C6" s="33">
        <f>SUM(C17,C26,C29)</f>
        <v>39498.29</v>
      </c>
      <c r="D6" s="33">
        <f>SUM(D17,D26,D29)</f>
        <v>501.70999999999913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40000</v>
      </c>
      <c r="C29" s="32">
        <f>17081.31+22416.98</f>
        <v>39498.29</v>
      </c>
      <c r="D29" s="32">
        <f>B29-C29</f>
        <v>501.70999999999913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33B0F-EB29-4523-ADEC-8DACF7A87FE5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60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16000</v>
      </c>
      <c r="C6" s="33">
        <f>SUM(C17,C26,C29)</f>
        <v>19220</v>
      </c>
      <c r="D6" s="33">
        <f>SUM(D17,D26,D29)</f>
        <v>-3220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16000</v>
      </c>
      <c r="C29" s="32">
        <v>19220</v>
      </c>
      <c r="D29" s="32">
        <f>B29-C29</f>
        <v>-3220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1B1A6C8-B4FE-4D96-BF22-A5A7B3849FD8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04557-37D1-48C6-B24A-7CD6438480C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71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93500</v>
      </c>
      <c r="C6" s="33">
        <f>SUM(C17,C26,C29)</f>
        <v>87261.1</v>
      </c>
      <c r="D6" s="33">
        <f>SUM(D17,D26,D29)</f>
        <v>6238.8999999999942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93500</v>
      </c>
      <c r="C29" s="32">
        <v>87261.1</v>
      </c>
      <c r="D29" s="32">
        <f>B29-C29</f>
        <v>6238.8999999999942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38E4FF4-9FFB-433B-AB66-549AD7259302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91898-AC4E-418A-80FF-5F0CB6AC4BD8}">
  <dimension ref="A2:M29"/>
  <sheetViews>
    <sheetView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61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1600000</v>
      </c>
      <c r="C6" s="33">
        <f>SUM(C17,C26,C29)</f>
        <v>1240952.53</v>
      </c>
      <c r="D6" s="33">
        <f>SUM(D17,D26,D29)</f>
        <v>359047.47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1600000</v>
      </c>
      <c r="C29" s="32">
        <v>1240952.53</v>
      </c>
      <c r="D29" s="32">
        <f>B29-C29</f>
        <v>359047.47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A4D07D1-1DF2-4128-B34A-8188BE8FB673}">
          <x14:formula1>
            <xm:f>List!$A$2:$A$8</xm:f>
          </x14:formula1>
          <xm:sqref>B2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2695F-0997-4D82-BFB0-B13E2A7F5D25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62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100000</v>
      </c>
      <c r="C6" s="33">
        <f>SUM(C17,C26,C29)</f>
        <v>0</v>
      </c>
      <c r="D6" s="33">
        <f>SUM(D17,D26,D29)</f>
        <v>100000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100000</v>
      </c>
      <c r="C29" s="32">
        <v>0</v>
      </c>
      <c r="D29" s="32">
        <f>B29-C29</f>
        <v>100000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A4FBADF-CAF8-4227-9651-64893284042D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B27" sqref="B27"/>
    </sheetView>
  </sheetViews>
  <sheetFormatPr defaultRowHeight="15" x14ac:dyDescent="0.25"/>
  <cols>
    <col min="1" max="1" width="141.42578125" customWidth="1"/>
    <col min="2" max="2" width="142.85546875" bestFit="1" customWidth="1"/>
  </cols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49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60000</v>
      </c>
      <c r="C6" s="33">
        <f>SUM(C17,C26,C29)</f>
        <v>0</v>
      </c>
      <c r="D6" s="33">
        <f>SUM(D17,D26,D29)</f>
        <v>60000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60000</v>
      </c>
      <c r="C29" s="32">
        <v>0</v>
      </c>
      <c r="D29" s="32">
        <f>B29-C29</f>
        <v>60000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51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93500</v>
      </c>
      <c r="C6" s="33">
        <f>SUM(C17,C26,C29)</f>
        <v>0</v>
      </c>
      <c r="D6" s="33">
        <f>SUM(D17,D26,D29)</f>
        <v>93500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93500</v>
      </c>
      <c r="C29" s="32">
        <v>0</v>
      </c>
      <c r="D29" s="32">
        <f>B29-C29</f>
        <v>93500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CEAD8-969A-4625-A741-ABF49AB06F0D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55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21600</v>
      </c>
      <c r="C6" s="33">
        <f>SUM(C17,C26,C29)</f>
        <v>9765.57</v>
      </c>
      <c r="D6" s="33">
        <f>SUM(D17,D26,D29)</f>
        <v>11834.43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21600</v>
      </c>
      <c r="C29" s="32">
        <v>9765.57</v>
      </c>
      <c r="D29" s="32">
        <f>B29-C29</f>
        <v>11834.43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CDE5002-4E3F-4D31-A333-D5B2B9FE0068}">
          <x14:formula1>
            <xm:f>List!$A$2:$A$8</xm:f>
          </x14:formula1>
          <xm:sqref>B2</xm:sqref>
        </x14:dataValidation>
      </x14:dataValidation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6F524-4D78-420A-BF45-8E34C0DDF90A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70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200000</v>
      </c>
      <c r="C6" s="33">
        <f>SUM(C17,C26,C29)</f>
        <v>9967.5</v>
      </c>
      <c r="D6" s="33">
        <f>SUM(D17,D26,D29)</f>
        <v>190032.5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200000</v>
      </c>
      <c r="C29" s="32">
        <v>9967.5</v>
      </c>
      <c r="D29" s="32">
        <f>B29-C29</f>
        <v>190032.5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FCD4AFB-3472-4EC7-81CC-B6FC6058A60C}">
          <x14:formula1>
            <xm:f>List!$A$2:$A$8</xm:f>
          </x14:formula1>
          <xm:sqref>B2</xm:sqref>
        </x14:dataValidation>
      </x14:dataValidation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A9404-A745-495E-A7A8-F90098D58496}">
  <dimension ref="A2:M29"/>
  <sheetViews>
    <sheetView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68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250000</v>
      </c>
      <c r="C6" s="33">
        <f>SUM(C17,C26,C29)</f>
        <v>0</v>
      </c>
      <c r="D6" s="33">
        <f>SUM(D17,D26,D29)</f>
        <v>250000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250000</v>
      </c>
      <c r="C29" s="32">
        <v>0</v>
      </c>
      <c r="D29" s="32">
        <f>B29-C29</f>
        <v>250000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A593380-8831-42D6-8945-6BD221D660E2}">
          <x14:formula1>
            <xm:f>List!$A$2:$A$8</xm:f>
          </x14:formula1>
          <xm:sqref>B2</xm:sqref>
        </x14:dataValidation>
      </x14:dataValidation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5F86A-BFD6-4FF4-8D33-8E3C0871D067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69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125000</v>
      </c>
      <c r="C6" s="33">
        <f>SUM(C17,C26,C29)</f>
        <v>5750</v>
      </c>
      <c r="D6" s="33">
        <f>SUM(D17,D26,D29)</f>
        <v>119250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125000</v>
      </c>
      <c r="C29" s="32">
        <v>5750</v>
      </c>
      <c r="D29" s="32">
        <f>B29-C29</f>
        <v>119250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7D0BC95-3DB1-4B67-BAF6-3B8554266023}">
          <x14:formula1>
            <xm:f>List!$A$2:$A$8</xm:f>
          </x14:formula1>
          <xm:sqref>B2</xm:sqref>
        </x14:dataValidation>
      </x14:dataValidation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3F4EB-A9A8-4652-A0DB-624F892F5E06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68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100000</v>
      </c>
      <c r="C6" s="33">
        <f>SUM(C17,C26,C29)</f>
        <v>0</v>
      </c>
      <c r="D6" s="33">
        <f>SUM(D17,D26,D29)</f>
        <v>100000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100000</v>
      </c>
      <c r="C29" s="32">
        <v>0</v>
      </c>
      <c r="D29" s="32">
        <f>B29-C29</f>
        <v>100000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0371DFA-7074-4714-B3D4-6D362F255D6A}">
          <x14:formula1>
            <xm:f>List!$A$2:$A$8</xm:f>
          </x14:formula1>
          <xm:sqref>B2</xm:sqref>
        </x14:dataValidation>
      </x14:dataValidation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50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876500</v>
      </c>
      <c r="C6" s="33">
        <f>SUM(C17,C26,C29)</f>
        <v>0</v>
      </c>
      <c r="D6" s="33">
        <f>SUM(D17,D26,D29)</f>
        <v>876500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876500</v>
      </c>
      <c r="C29" s="32">
        <v>0</v>
      </c>
      <c r="D29" s="32">
        <f>B29-C29</f>
        <v>876500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B7A69-AE4C-4531-AB8C-67E7A07DFAD9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56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50000</v>
      </c>
      <c r="C6" s="33">
        <f>SUM(C17,C26,C29)</f>
        <v>49900</v>
      </c>
      <c r="D6" s="33">
        <f>SUM(D17,D26,D29)</f>
        <v>100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50000</v>
      </c>
      <c r="C29" s="32">
        <v>49900</v>
      </c>
      <c r="D29" s="32">
        <f>B29-C29</f>
        <v>100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F9A61B-222D-4A2E-8E57-1AAA347BA877}">
          <x14:formula1>
            <xm:f>List!$A$2:$A$8</xm:f>
          </x14:formula1>
          <xm:sqref>B2</xm:sqref>
        </x14:dataValidation>
      </x14:dataValidations>
    </ext>
  </extLst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47EB7-DB0A-488D-8433-1B1FC775A8AF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54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50000</v>
      </c>
      <c r="C6" s="33">
        <f>SUM(C17,C26,C29)</f>
        <v>3600</v>
      </c>
      <c r="D6" s="33">
        <f>SUM(D17,D26,D29)</f>
        <v>46400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50000</v>
      </c>
      <c r="C29" s="32">
        <v>3600</v>
      </c>
      <c r="D29" s="32">
        <f>B29-C29</f>
        <v>46400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8D85A6-DEF0-4BF1-A200-7D4409642AAB}">
          <x14:formula1>
            <xm:f>List!$A$2:$A$8</xm:f>
          </x14:formula1>
          <xm:sqref>B2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D29" sqref="D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47</v>
      </c>
    </row>
    <row r="5" spans="1:13" x14ac:dyDescent="0.25">
      <c r="A5" s="40"/>
      <c r="B5" s="40" t="s">
        <v>24</v>
      </c>
      <c r="C5" s="40" t="s">
        <v>25</v>
      </c>
      <c r="D5" s="40" t="s">
        <v>40</v>
      </c>
    </row>
    <row r="6" spans="1:13" x14ac:dyDescent="0.25">
      <c r="A6" s="27" t="s">
        <v>33</v>
      </c>
      <c r="B6" s="33">
        <f>SUM(B17,B26,B29)</f>
        <v>100000</v>
      </c>
      <c r="C6" s="33">
        <f>SUM(C17,C26,C29)</f>
        <v>100000</v>
      </c>
      <c r="D6" s="33">
        <f>SUM(D17,D26,D29)</f>
        <v>0</v>
      </c>
    </row>
    <row r="8" spans="1:13" x14ac:dyDescent="0.25">
      <c r="A8" s="38" t="s">
        <v>41</v>
      </c>
      <c r="B8" s="39" t="s">
        <v>28</v>
      </c>
      <c r="C8" s="39" t="s">
        <v>29</v>
      </c>
      <c r="D8" s="39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43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41" t="s">
        <v>42</v>
      </c>
      <c r="B19" s="41" t="s">
        <v>24</v>
      </c>
      <c r="C19" s="41" t="s">
        <v>25</v>
      </c>
      <c r="D19" s="41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/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44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42"/>
      <c r="B28" s="42" t="s">
        <v>24</v>
      </c>
      <c r="C28" s="42" t="s">
        <v>25</v>
      </c>
      <c r="D28" s="42" t="s">
        <v>30</v>
      </c>
    </row>
    <row r="29" spans="1:13" x14ac:dyDescent="0.25">
      <c r="A29" s="26" t="s">
        <v>27</v>
      </c>
      <c r="B29" s="32">
        <v>100000</v>
      </c>
      <c r="C29" s="32">
        <v>100000</v>
      </c>
      <c r="D29" s="32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53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525000</v>
      </c>
      <c r="C6" s="33">
        <f>SUM(C17,C26,C29)</f>
        <v>248118.45</v>
      </c>
      <c r="D6" s="33">
        <f>SUM(D17,D26,D29)</f>
        <v>276881.55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525000</v>
      </c>
      <c r="C29" s="32">
        <v>248118.45</v>
      </c>
      <c r="D29" s="32">
        <f>B29-C29</f>
        <v>276881.55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E6E03-0AAE-4A15-A84B-34CF2DA37BB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63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70000</v>
      </c>
      <c r="C6" s="33">
        <f>SUM(C17,C26,C29)</f>
        <v>0</v>
      </c>
      <c r="D6" s="33">
        <f>SUM(D17,D26,D29)</f>
        <v>70000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70000</v>
      </c>
      <c r="C29" s="32">
        <v>0</v>
      </c>
      <c r="D29" s="32">
        <f>B29-C29</f>
        <v>70000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91E4CC3-A009-419B-95CB-1BFAA092A012}">
          <x14:formula1>
            <xm:f>List!$A$2:$A$8</xm:f>
          </x14:formula1>
          <xm:sqref>B2</xm:sqref>
        </x14:dataValidation>
      </x14:dataValidations>
    </ext>
  </extLst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C563F-9241-4E3C-B052-734CC6463845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64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15000</v>
      </c>
      <c r="C6" s="33">
        <f>SUM(C17,C26,C29)</f>
        <v>0</v>
      </c>
      <c r="D6" s="33">
        <f>SUM(D17,D26,D29)</f>
        <v>15000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15000</v>
      </c>
      <c r="C29" s="32">
        <v>0</v>
      </c>
      <c r="D29" s="32">
        <f>B29-C29</f>
        <v>15000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3D9C677-2F92-4826-BC52-319DE2EFDED8}">
          <x14:formula1>
            <xm:f>List!$A$2:$A$8</xm:f>
          </x14:formula1>
          <xm:sqref>B2</xm:sqref>
        </x14:dataValidation>
      </x14:dataValidations>
    </ext>
  </extLst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46BC3-9B94-4837-978D-E769B0B6DFD4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64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25000</v>
      </c>
      <c r="C6" s="33">
        <f>SUM(C17,C26,C29)</f>
        <v>0</v>
      </c>
      <c r="D6" s="33">
        <f>SUM(D17,D26,D29)</f>
        <v>25000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25000</v>
      </c>
      <c r="C29" s="32">
        <v>0</v>
      </c>
      <c r="D29" s="32">
        <f>B29-C29</f>
        <v>25000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2DBB991-8966-463E-BD76-B6B0447DDC91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FDE93-A637-46F5-AFF5-1F497E22C715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58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150000</v>
      </c>
      <c r="C6" s="33">
        <f>SUM(C17,C26,C29)</f>
        <v>0</v>
      </c>
      <c r="D6" s="33">
        <f>SUM(D17,D26,D29)</f>
        <v>150000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150000</v>
      </c>
      <c r="C29" s="32">
        <v>0</v>
      </c>
      <c r="D29" s="32">
        <f>B29-C29</f>
        <v>150000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F87FFE-561F-4788-AC15-B68A5D4F8E5C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357CE3-EB80-4AD6-A5C0-40556FE650B8}">
  <dimension ref="A2:M29"/>
  <sheetViews>
    <sheetView workbookViewId="0">
      <selection activeCell="B6" sqref="B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75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70000</v>
      </c>
      <c r="C6" s="33">
        <f>SUM(C17,C26,C29)</f>
        <v>0</v>
      </c>
      <c r="D6" s="33">
        <f>SUM(D17,D26,D29)</f>
        <v>70000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70000</v>
      </c>
      <c r="C29" s="32">
        <v>0</v>
      </c>
      <c r="D29" s="32">
        <f>B29-C29</f>
        <v>70000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01EAE7-49C2-4EE7-9F03-890310D36AF4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15E308-EE9F-4417-9386-0842517AB2A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57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60000</v>
      </c>
      <c r="C6" s="33">
        <f>SUM(C17,C26,C29)</f>
        <v>0</v>
      </c>
      <c r="D6" s="33">
        <f>SUM(D17,D26,D29)</f>
        <v>60000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60000</v>
      </c>
      <c r="C29" s="32">
        <v>0</v>
      </c>
      <c r="D29" s="32">
        <f>B29-C29</f>
        <v>60000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8A3E1A4-6FE8-4472-82B6-A6FCC3F7393B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D8426-160D-497E-84D2-FC7E129AD96A}">
  <dimension ref="A2:M29"/>
  <sheetViews>
    <sheetView workbookViewId="0">
      <selection activeCell="C29" sqref="C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65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24000</v>
      </c>
      <c r="C6" s="33">
        <f>SUM(C17,C26,C29)</f>
        <v>24034.68</v>
      </c>
      <c r="D6" s="33">
        <f>SUM(D17,D26,D29)</f>
        <v>-34.680000000000291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24000</v>
      </c>
      <c r="C29" s="32">
        <v>24034.68</v>
      </c>
      <c r="D29" s="32">
        <f>B29-C29</f>
        <v>-34.680000000000291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5D3B606-0060-4207-B919-179760ECB9DE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167A20-F056-4B07-9D51-53F931EB2B37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8</v>
      </c>
    </row>
    <row r="3" spans="1:13" x14ac:dyDescent="0.25">
      <c r="A3" t="s">
        <v>22</v>
      </c>
      <c r="B3" t="s">
        <v>66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350000</v>
      </c>
      <c r="C6" s="33">
        <f>SUM(C17,C26,C29)</f>
        <v>0</v>
      </c>
      <c r="D6" s="33">
        <f>SUM(D17,D26,D29)</f>
        <v>350000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350000</v>
      </c>
      <c r="C29" s="32">
        <v>0</v>
      </c>
      <c r="D29" s="32">
        <f>B29-C29</f>
        <v>350000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367CA73-9910-4CE3-89F0-7EAEC6D32BA9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BAEA57-83DF-4FD5-81D9-716287A449EF}">
  <dimension ref="A2:M29"/>
  <sheetViews>
    <sheetView workbookViewId="0">
      <selection activeCell="B4" sqref="B4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34</v>
      </c>
      <c r="B2" s="22" t="s">
        <v>37</v>
      </c>
    </row>
    <row r="3" spans="1:13" x14ac:dyDescent="0.25">
      <c r="A3" t="s">
        <v>22</v>
      </c>
      <c r="B3" t="s">
        <v>74</v>
      </c>
    </row>
    <row r="5" spans="1:13" x14ac:dyDescent="0.25">
      <c r="A5" s="27"/>
      <c r="B5" s="27" t="s">
        <v>24</v>
      </c>
      <c r="C5" s="27" t="s">
        <v>25</v>
      </c>
      <c r="D5" s="27" t="s">
        <v>40</v>
      </c>
    </row>
    <row r="6" spans="1:13" x14ac:dyDescent="0.25">
      <c r="A6" s="27" t="s">
        <v>33</v>
      </c>
      <c r="B6" s="33">
        <f>SUM(B17,B26,B29)</f>
        <v>30000</v>
      </c>
      <c r="C6" s="33">
        <f>SUM(C17,C26,C29)</f>
        <v>0</v>
      </c>
      <c r="D6" s="33">
        <f>SUM(D17,D26,D29)</f>
        <v>30000</v>
      </c>
    </row>
    <row r="8" spans="1:13" x14ac:dyDescent="0.25">
      <c r="A8" s="24"/>
      <c r="B8" s="24" t="s">
        <v>28</v>
      </c>
      <c r="C8" s="24" t="s">
        <v>29</v>
      </c>
      <c r="D8" s="24" t="s">
        <v>30</v>
      </c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25">
      <c r="A9" s="24" t="s">
        <v>26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25">
      <c r="A10" s="24" t="s">
        <v>35</v>
      </c>
      <c r="B10" s="28">
        <v>0</v>
      </c>
      <c r="C10" s="28">
        <v>0</v>
      </c>
      <c r="D10" s="28">
        <f>B10-C10</f>
        <v>0</v>
      </c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25">
      <c r="A11" s="24"/>
      <c r="B11" s="28"/>
      <c r="C11" s="28"/>
      <c r="D11" s="28"/>
      <c r="E11" s="24"/>
      <c r="F11" s="24"/>
      <c r="G11" s="24"/>
      <c r="H11" s="24"/>
      <c r="I11" s="24"/>
      <c r="J11" s="24"/>
      <c r="K11" s="24"/>
      <c r="L11" s="24"/>
      <c r="M11" s="24"/>
    </row>
    <row r="12" spans="1:13" x14ac:dyDescent="0.25">
      <c r="A12" s="24"/>
      <c r="B12" s="28"/>
      <c r="C12" s="28"/>
      <c r="D12" s="28"/>
      <c r="E12" s="24"/>
      <c r="F12" s="24"/>
      <c r="G12" s="24"/>
      <c r="H12" s="24"/>
      <c r="I12" s="24"/>
      <c r="J12" s="24"/>
      <c r="K12" s="24"/>
      <c r="L12" s="24"/>
      <c r="M12" s="24"/>
    </row>
    <row r="13" spans="1:13" x14ac:dyDescent="0.25">
      <c r="A13" s="24"/>
      <c r="B13" s="28"/>
      <c r="C13" s="28"/>
      <c r="D13" s="28"/>
      <c r="E13" s="24"/>
      <c r="F13" s="24"/>
      <c r="G13" s="24"/>
      <c r="H13" s="24"/>
      <c r="I13" s="24"/>
      <c r="J13" s="24"/>
      <c r="K13" s="24"/>
      <c r="L13" s="24"/>
      <c r="M13" s="24"/>
    </row>
    <row r="14" spans="1:13" x14ac:dyDescent="0.25">
      <c r="A14" s="24"/>
      <c r="B14" s="28"/>
      <c r="C14" s="28"/>
      <c r="D14" s="28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25">
      <c r="A15" s="24"/>
      <c r="B15" s="28"/>
      <c r="C15" s="28"/>
      <c r="D15" s="28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5.75" thickBot="1" x14ac:dyDescent="0.3">
      <c r="A16" s="24"/>
      <c r="B16" s="29"/>
      <c r="C16" s="29"/>
      <c r="D16" s="29"/>
      <c r="E16" s="24"/>
      <c r="F16" s="24"/>
      <c r="G16" s="24"/>
      <c r="H16" s="24"/>
      <c r="I16" s="24"/>
      <c r="J16" s="24"/>
      <c r="K16" s="24"/>
      <c r="L16" s="24"/>
      <c r="M16" s="24"/>
    </row>
    <row r="17" spans="1:13" ht="15.75" thickTop="1" x14ac:dyDescent="0.25">
      <c r="A17" s="24" t="s">
        <v>31</v>
      </c>
      <c r="B17" s="28">
        <f>SUM(B9:B16)</f>
        <v>0</v>
      </c>
      <c r="C17" s="28">
        <f t="shared" ref="C17:D17" si="0">SUM(C9:C16)</f>
        <v>0</v>
      </c>
      <c r="D17" s="28">
        <f t="shared" si="0"/>
        <v>0</v>
      </c>
      <c r="E17" s="24"/>
      <c r="F17" s="24"/>
      <c r="G17" s="24"/>
      <c r="H17" s="24"/>
      <c r="I17" s="24"/>
      <c r="J17" s="24"/>
      <c r="K17" s="24"/>
      <c r="L17" s="24"/>
      <c r="M17" s="24"/>
    </row>
    <row r="19" spans="1:13" x14ac:dyDescent="0.25">
      <c r="A19" s="25"/>
      <c r="B19" s="25" t="s">
        <v>24</v>
      </c>
      <c r="C19" s="25" t="s">
        <v>25</v>
      </c>
      <c r="D19" s="25" t="s">
        <v>30</v>
      </c>
      <c r="E19" s="25"/>
      <c r="F19" s="25"/>
      <c r="G19" s="25"/>
      <c r="H19" s="25"/>
      <c r="I19" s="25"/>
      <c r="J19" s="25"/>
      <c r="K19" s="25"/>
      <c r="L19" s="25"/>
      <c r="M19" s="25"/>
    </row>
    <row r="20" spans="1:13" x14ac:dyDescent="0.25">
      <c r="A20" s="25" t="s">
        <v>23</v>
      </c>
      <c r="B20" s="30"/>
      <c r="C20" s="30"/>
      <c r="D20" s="30"/>
      <c r="E20" s="25"/>
      <c r="F20" s="25"/>
      <c r="G20" s="25"/>
      <c r="H20" s="25"/>
      <c r="I20" s="25"/>
      <c r="J20" s="25"/>
      <c r="K20" s="25"/>
      <c r="L20" s="25"/>
      <c r="M20" s="25"/>
    </row>
    <row r="21" spans="1:13" x14ac:dyDescent="0.25">
      <c r="A21" s="25" t="s">
        <v>35</v>
      </c>
      <c r="B21" s="30">
        <v>0</v>
      </c>
      <c r="C21" s="30">
        <v>0</v>
      </c>
      <c r="D21" s="30">
        <f>B21-C21</f>
        <v>0</v>
      </c>
      <c r="E21" s="25"/>
      <c r="F21" s="25"/>
      <c r="G21" s="25"/>
      <c r="H21" s="25"/>
      <c r="I21" s="25"/>
      <c r="J21" s="25"/>
      <c r="K21" s="25"/>
      <c r="L21" s="25"/>
      <c r="M21" s="25"/>
    </row>
    <row r="22" spans="1:13" x14ac:dyDescent="0.25">
      <c r="A22" s="25"/>
      <c r="B22" s="30"/>
      <c r="C22" s="30"/>
      <c r="D22" s="30"/>
      <c r="E22" s="25"/>
      <c r="F22" s="25"/>
      <c r="G22" s="25"/>
      <c r="H22" s="25"/>
      <c r="I22" s="25"/>
      <c r="J22" s="25"/>
      <c r="K22" s="25"/>
      <c r="L22" s="25"/>
      <c r="M22" s="25"/>
    </row>
    <row r="23" spans="1:13" x14ac:dyDescent="0.25">
      <c r="A23" s="25"/>
      <c r="B23" s="30"/>
      <c r="C23" s="30"/>
      <c r="D23" s="30"/>
      <c r="E23" s="25"/>
      <c r="F23" s="25"/>
      <c r="G23" s="25"/>
      <c r="H23" s="25"/>
      <c r="I23" s="25"/>
      <c r="J23" s="25"/>
      <c r="K23" s="25"/>
      <c r="L23" s="25"/>
      <c r="M23" s="25"/>
    </row>
    <row r="24" spans="1:13" x14ac:dyDescent="0.25">
      <c r="A24" s="25"/>
      <c r="B24" s="30"/>
      <c r="C24" s="30"/>
      <c r="D24" s="30"/>
      <c r="E24" s="25"/>
      <c r="F24" s="25"/>
      <c r="G24" s="25"/>
      <c r="H24" s="25"/>
      <c r="I24" s="25"/>
      <c r="J24" s="25"/>
      <c r="K24" s="25"/>
      <c r="L24" s="25"/>
      <c r="M24" s="25"/>
    </row>
    <row r="25" spans="1:13" ht="15.75" thickBot="1" x14ac:dyDescent="0.3">
      <c r="A25" s="25"/>
      <c r="B25" s="31"/>
      <c r="C25" s="31"/>
      <c r="D25" s="31"/>
      <c r="E25" s="25"/>
      <c r="F25" s="25"/>
      <c r="G25" s="25"/>
      <c r="H25" s="25"/>
      <c r="I25" s="25"/>
      <c r="J25" s="25"/>
      <c r="K25" s="25"/>
      <c r="L25" s="25"/>
      <c r="M25" s="25"/>
    </row>
    <row r="26" spans="1:13" ht="15.75" thickTop="1" x14ac:dyDescent="0.25">
      <c r="A26" s="25" t="s">
        <v>32</v>
      </c>
      <c r="B26" s="30">
        <f>SUM(B20:B25)</f>
        <v>0</v>
      </c>
      <c r="C26" s="30">
        <f t="shared" ref="C26:D26" si="1">SUM(C20:C25)</f>
        <v>0</v>
      </c>
      <c r="D26" s="30">
        <f t="shared" si="1"/>
        <v>0</v>
      </c>
      <c r="E26" s="25"/>
      <c r="F26" s="25"/>
      <c r="G26" s="25"/>
      <c r="H26" s="25"/>
      <c r="I26" s="25"/>
      <c r="J26" s="25"/>
      <c r="K26" s="25"/>
      <c r="L26" s="25"/>
      <c r="M26" s="25"/>
    </row>
    <row r="28" spans="1:13" x14ac:dyDescent="0.25">
      <c r="A28" s="26"/>
      <c r="B28" s="26" t="s">
        <v>24</v>
      </c>
      <c r="C28" s="26" t="s">
        <v>25</v>
      </c>
      <c r="D28" s="26" t="s">
        <v>30</v>
      </c>
    </row>
    <row r="29" spans="1:13" x14ac:dyDescent="0.25">
      <c r="A29" s="26" t="s">
        <v>27</v>
      </c>
      <c r="B29" s="32">
        <v>30000</v>
      </c>
      <c r="C29" s="32">
        <v>0</v>
      </c>
      <c r="D29" s="32">
        <f>B29-C29</f>
        <v>30000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4F33D62-2C3B-40F0-A571-DFF01AA529F6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33</vt:i4>
      </vt:variant>
      <vt:variant>
        <vt:lpstr>Named Ranges</vt:lpstr>
      </vt:variant>
      <vt:variant>
        <vt:i4>1</vt:i4>
      </vt:variant>
    </vt:vector>
  </HeadingPairs>
  <TitlesOfParts>
    <vt:vector size="34" baseType="lpstr">
      <vt:lpstr>SB767 Summary</vt:lpstr>
      <vt:lpstr>List</vt:lpstr>
      <vt:lpstr>Small Business Grant Program</vt:lpstr>
      <vt:lpstr>Mental Health and Sub Use Supp</vt:lpstr>
      <vt:lpstr>Legislative and Policy</vt:lpstr>
      <vt:lpstr>Innovation Grant Funding</vt:lpstr>
      <vt:lpstr>Town Council Chambers Vir Equip</vt:lpstr>
      <vt:lpstr>Town Hall HVAC Replacement</vt:lpstr>
      <vt:lpstr>Town Hall Vehicle Replacement</vt:lpstr>
      <vt:lpstr>Modernization of Cyber Network</vt:lpstr>
      <vt:lpstr>Town Website</vt:lpstr>
      <vt:lpstr>Fire Department Equip</vt:lpstr>
      <vt:lpstr>Police Department Equip</vt:lpstr>
      <vt:lpstr>Dog Shelter Capital</vt:lpstr>
      <vt:lpstr>Emergency Management Equipment</vt:lpstr>
      <vt:lpstr>Refuse-Recycling Pgm Containers</vt:lpstr>
      <vt:lpstr>Public Works Dept Equipment</vt:lpstr>
      <vt:lpstr>Road Improvements-Paving</vt:lpstr>
      <vt:lpstr>Sidewalk Program</vt:lpstr>
      <vt:lpstr>ADA Bleacher Replcement Program</vt:lpstr>
      <vt:lpstr>Burgess Field Improvements</vt:lpstr>
      <vt:lpstr>Georgiaville Pond Aeration Sys</vt:lpstr>
      <vt:lpstr>Recreation Prog, Equip, PT Stf</vt:lpstr>
      <vt:lpstr>Whipple Field Parking-Ent 1</vt:lpstr>
      <vt:lpstr>P and R Dept Equipment</vt:lpstr>
      <vt:lpstr>Whipple Field Parking-Ent 2</vt:lpstr>
      <vt:lpstr>Boyle Athletic Complex</vt:lpstr>
      <vt:lpstr>Greenville Public Library</vt:lpstr>
      <vt:lpstr>East Smithfield Public Library</vt:lpstr>
      <vt:lpstr>E Smithfield Neighborhood Ctr</vt:lpstr>
      <vt:lpstr>Senior Center Conversion Van</vt:lpstr>
      <vt:lpstr>Senior Ctr Rear Sidewalk Recon</vt:lpstr>
      <vt:lpstr>Senior Center Roof-Old Wings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2024-01-16T18:22:12Z</cp:lastPrinted>
  <dcterms:created xsi:type="dcterms:W3CDTF">2023-09-15T17:56:40Z</dcterms:created>
  <dcterms:modified xsi:type="dcterms:W3CDTF">2024-04-08T15:06:52Z</dcterms:modified>
</cp:coreProperties>
</file>