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Richmond 031224\FY2023\FY23 Excel Workbook\"/>
    </mc:Choice>
  </mc:AlternateContent>
  <xr:revisionPtr revIDLastSave="0" documentId="13_ncr:1_{EFA52ADA-488D-4E7F-BBBC-43F4EFE5FFCA}" xr6:coauthVersionLast="47" xr6:coauthVersionMax="47" xr10:uidLastSave="{00000000-0000-0000-0000-000000000000}"/>
  <bookViews>
    <workbookView xWindow="-120" yWindow="-120" windowWidth="20730" windowHeight="11160" tabRatio="830" xr2:uid="{DB98E9AB-6B23-4364-911B-9AA76E58EE7D}"/>
  </bookViews>
  <sheets>
    <sheet name="SB767 Summary" sheetId="1" r:id="rId1"/>
    <sheet name="List" sheetId="11" r:id="rId2"/>
    <sheet name="Government General" sheetId="10" r:id="rId3"/>
    <sheet name="Govt General Police" sheetId="12" r:id="rId4"/>
    <sheet name="Fill In Project Name 3" sheetId="13" r:id="rId5"/>
    <sheet name="Fill In Project Name 4" sheetId="14" r:id="rId6"/>
    <sheet name="Fill In Project Name 5" sheetId="15" r:id="rId7"/>
    <sheet name="Fill In Project Name 6" sheetId="16" r:id="rId8"/>
    <sheet name="Fill In Project Name 7" sheetId="17" r:id="rId9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G12" i="1"/>
  <c r="F12" i="1"/>
  <c r="F21" i="1" s="1"/>
  <c r="C10" i="12"/>
  <c r="C17" i="12" s="1"/>
  <c r="D29" i="17"/>
  <c r="C26" i="17"/>
  <c r="B26" i="17"/>
  <c r="D21" i="17"/>
  <c r="D26" i="17" s="1"/>
  <c r="D6" i="17" s="1"/>
  <c r="D17" i="17"/>
  <c r="C17" i="17"/>
  <c r="B17" i="17"/>
  <c r="D10" i="17"/>
  <c r="C6" i="17"/>
  <c r="B6" i="17"/>
  <c r="D29" i="16"/>
  <c r="C26" i="16"/>
  <c r="B26" i="16"/>
  <c r="D21" i="16"/>
  <c r="D26" i="16" s="1"/>
  <c r="C17" i="16"/>
  <c r="B17" i="16"/>
  <c r="D10" i="16"/>
  <c r="D17" i="16" s="1"/>
  <c r="D6" i="16" s="1"/>
  <c r="C6" i="16"/>
  <c r="B6" i="16"/>
  <c r="D29" i="15"/>
  <c r="D26" i="15"/>
  <c r="D6" i="15" s="1"/>
  <c r="C26" i="15"/>
  <c r="B26" i="15"/>
  <c r="D21" i="15"/>
  <c r="D17" i="15"/>
  <c r="C17" i="15"/>
  <c r="C6" i="15" s="1"/>
  <c r="B17" i="15"/>
  <c r="B6" i="15" s="1"/>
  <c r="D10" i="15"/>
  <c r="D29" i="14"/>
  <c r="D26" i="14"/>
  <c r="C26" i="14"/>
  <c r="B26" i="14"/>
  <c r="D21" i="14"/>
  <c r="D17" i="14"/>
  <c r="D6" i="14" s="1"/>
  <c r="C17" i="14"/>
  <c r="C6" i="14" s="1"/>
  <c r="B17" i="14"/>
  <c r="B6" i="14" s="1"/>
  <c r="D10" i="14"/>
  <c r="D29" i="13"/>
  <c r="D26" i="13"/>
  <c r="D6" i="13" s="1"/>
  <c r="C26" i="13"/>
  <c r="B26" i="13"/>
  <c r="D21" i="13"/>
  <c r="D17" i="13"/>
  <c r="C17" i="13"/>
  <c r="C6" i="13" s="1"/>
  <c r="B17" i="13"/>
  <c r="B6" i="13" s="1"/>
  <c r="D10" i="13"/>
  <c r="D29" i="12"/>
  <c r="D26" i="12"/>
  <c r="C26" i="12"/>
  <c r="B26" i="12"/>
  <c r="D21" i="12"/>
  <c r="B17" i="12"/>
  <c r="B6" i="12" s="1"/>
  <c r="D29" i="10"/>
  <c r="C26" i="10"/>
  <c r="B26" i="10"/>
  <c r="D21" i="10"/>
  <c r="D26" i="10" s="1"/>
  <c r="C17" i="10"/>
  <c r="B17" i="10"/>
  <c r="D10" i="10"/>
  <c r="D17" i="10" s="1"/>
  <c r="D10" i="12" l="1"/>
  <c r="D17" i="12" s="1"/>
  <c r="C6" i="12"/>
  <c r="D6" i="12"/>
  <c r="C6" i="10"/>
  <c r="D6" i="10"/>
  <c r="B6" i="10"/>
  <c r="G11" i="1"/>
  <c r="H21" i="1" l="1"/>
  <c r="G21" i="1"/>
  <c r="C21" i="1"/>
  <c r="C22" i="1" l="1"/>
  <c r="L21" i="1"/>
  <c r="N21" i="1"/>
</calcChain>
</file>

<file path=xl/sharedStrings.xml><?xml version="1.0" encoding="utf-8"?>
<sst xmlns="http://schemas.openxmlformats.org/spreadsheetml/2006/main" count="204" uniqueCount="52">
  <si>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</si>
  <si>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</si>
  <si>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</si>
  <si>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</si>
  <si>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</si>
  <si>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</si>
  <si>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</si>
  <si>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</si>
  <si>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</si>
  <si>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</si>
  <si>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</si>
  <si>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</si>
  <si>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</si>
  <si>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</si>
  <si>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</si>
  <si>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</si>
  <si>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</si>
  <si>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</si>
  <si>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</si>
  <si>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</si>
  <si>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6-31-23</t>
  </si>
  <si>
    <t>Estimated Amount Allocated for Projects</t>
  </si>
  <si>
    <t>Amount Remaining to be Spent on Projects</t>
  </si>
  <si>
    <t>Project/Program Description</t>
  </si>
  <si>
    <t>Premium Pay</t>
  </si>
  <si>
    <t>#NAME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</si>
  <si>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</si>
  <si>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</si>
  <si>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</si>
  <si>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</si>
  <si>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</si>
  <si>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</si>
  <si>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</si>
  <si>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</si>
  <si>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</si>
  <si>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</si>
  <si>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</si>
  <si>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</si>
  <si>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</si>
  <si>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</si>
  <si>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Select Category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</si>
  <si>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</si>
  <si>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</si>
  <si>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</si>
  <si>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</si>
  <si>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</si>
  <si>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Richmond</t>
  </si>
  <si>
    <t>Laura K Kenyon</t>
  </si>
  <si>
    <t>Government General</t>
  </si>
  <si>
    <t>none</t>
  </si>
  <si>
    <t>Government General Police</t>
  </si>
  <si>
    <t>Finance 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</si>
</sst>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2" borderId="9" xfId="0" applyFill="1" applyBorder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8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topLeftCell="F1" zoomScale="70" zoomScaleNormal="70" workbookViewId="0">
      <selection activeCell="H5" sqref="H5"/>
    </sheetView>
  </sheetViews>
  <sheetFormatPr defaultRowHeight="15" x14ac:dyDescent="0.25"/>
  <cols>
    <col min="1" max="1" width="1.42578125" customWidth="1"/>
    <col min="2" max="2" width="96.71093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7109375" bestFit="1" customWidth="1"/>
    <col min="17" max="17" width="10.42578125" bestFit="1" customWidth="1"/>
  </cols>
  <sheetData>
    <row r="1" spans="2:19" x14ac:dyDescent="0.25">
      <c r="B1" t="s">
        <v>2</v>
      </c>
      <c r="C1" s="10" t="s">
        <v>46</v>
      </c>
      <c r="E1" s="12" t="s">
        <v>6</v>
      </c>
      <c r="G1" s="45" t="s">
        <v>17</v>
      </c>
      <c r="H1" s="46"/>
    </row>
    <row r="2" spans="2:19" x14ac:dyDescent="0.25">
      <c r="B2" t="s">
        <v>1</v>
      </c>
      <c r="C2" s="10" t="s">
        <v>47</v>
      </c>
      <c r="E2" s="9" t="s">
        <v>51</v>
      </c>
      <c r="F2" t="s">
        <v>7</v>
      </c>
      <c r="G2" s="7" t="s">
        <v>4</v>
      </c>
      <c r="H2" s="8" t="s">
        <v>5</v>
      </c>
    </row>
    <row r="3" spans="2:19" x14ac:dyDescent="0.25">
      <c r="B3" t="s">
        <v>19</v>
      </c>
      <c r="C3" s="22" t="s">
        <v>20</v>
      </c>
      <c r="G3" s="5" t="s">
        <v>41</v>
      </c>
      <c r="H3" s="11">
        <v>1503598.5</v>
      </c>
    </row>
    <row r="4" spans="2:19" x14ac:dyDescent="0.25">
      <c r="B4" t="s">
        <v>3</v>
      </c>
      <c r="C4" s="44">
        <v>45349</v>
      </c>
      <c r="G4" s="5" t="s">
        <v>0</v>
      </c>
      <c r="H4" s="11">
        <v>810239.28</v>
      </c>
    </row>
    <row r="5" spans="2:19" ht="15.75" thickBot="1" x14ac:dyDescent="0.3">
      <c r="G5" s="6" t="s">
        <v>42</v>
      </c>
      <c r="H5" s="35">
        <v>0</v>
      </c>
    </row>
    <row r="10" spans="2:19" ht="30.75" customHeight="1" x14ac:dyDescent="0.25"/>
    <row r="11" spans="2:19" ht="45.75" customHeight="1" x14ac:dyDescent="0.25">
      <c r="B11" s="12" t="s">
        <v>18</v>
      </c>
      <c r="C11" s="12"/>
      <c r="D11" s="12"/>
      <c r="E11" s="16"/>
      <c r="F11" s="12" t="s">
        <v>21</v>
      </c>
      <c r="G11" s="36" t="str">
        <f>"Amount Actually Spent on Projects from inception through Fiscal Year End:     "&amp;C3</f>
        <v>Amount Actually Spent on Projects from inception through Fiscal Year End:     6-31-23</v>
      </c>
      <c r="H11" s="36" t="s">
        <v>22</v>
      </c>
      <c r="I11" s="12"/>
      <c r="J11" s="1"/>
      <c r="O11" s="14"/>
    </row>
    <row r="12" spans="2:19" ht="45.75" customHeight="1" x14ac:dyDescent="0.25">
      <c r="B12" s="13" t="s">
        <v>8</v>
      </c>
      <c r="C12" s="13"/>
      <c r="D12" s="13"/>
      <c r="E12" s="13"/>
      <c r="F12" s="38">
        <f>'Government General'!B6+'Govt General Police'!B6</f>
        <v>2313838</v>
      </c>
      <c r="G12" s="38">
        <f>'Government General'!C6+'Govt General Police'!C6</f>
        <v>586160.79999999993</v>
      </c>
      <c r="H12" s="38">
        <f>F12-G12</f>
        <v>1727677.2000000002</v>
      </c>
      <c r="O12" s="1"/>
      <c r="P12" s="1"/>
      <c r="Q12" s="1"/>
      <c r="R12" s="1"/>
      <c r="S12" s="1"/>
    </row>
    <row r="13" spans="2:19" ht="45.75" customHeight="1" x14ac:dyDescent="0.25">
      <c r="B13" s="47" t="s">
        <v>9</v>
      </c>
      <c r="C13" s="47"/>
      <c r="D13" s="47"/>
      <c r="E13" s="47"/>
      <c r="F13" s="38">
        <v>0</v>
      </c>
      <c r="G13" s="38">
        <v>0</v>
      </c>
      <c r="H13" s="38">
        <v>0</v>
      </c>
      <c r="J13" s="1"/>
      <c r="K13" s="1"/>
      <c r="O13" s="1"/>
      <c r="P13" s="1"/>
      <c r="Q13" s="1"/>
      <c r="R13" s="1"/>
      <c r="S13" s="1"/>
    </row>
    <row r="14" spans="2:19" ht="45.75" customHeight="1" x14ac:dyDescent="0.25">
      <c r="B14" s="13" t="s">
        <v>10</v>
      </c>
      <c r="C14" s="13"/>
      <c r="D14" s="13"/>
      <c r="E14" s="13"/>
      <c r="F14" s="38">
        <v>0</v>
      </c>
      <c r="G14" s="38">
        <v>0</v>
      </c>
      <c r="H14" s="38"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25">
      <c r="B15" s="13" t="s">
        <v>11</v>
      </c>
      <c r="C15" s="13"/>
      <c r="D15" s="13"/>
      <c r="E15" s="13"/>
      <c r="F15" s="38">
        <v>0</v>
      </c>
      <c r="G15" s="38">
        <v>0</v>
      </c>
      <c r="H15" s="38">
        <v>0</v>
      </c>
      <c r="M15" s="1"/>
      <c r="N15" s="1"/>
      <c r="O15" s="1"/>
      <c r="P15" s="1"/>
      <c r="Q15" s="1"/>
      <c r="R15" s="1"/>
      <c r="S15" s="1"/>
    </row>
    <row r="16" spans="2:19" ht="45.75" customHeight="1" x14ac:dyDescent="0.25">
      <c r="B16" s="47" t="s">
        <v>12</v>
      </c>
      <c r="C16" s="47"/>
      <c r="D16" s="47"/>
      <c r="E16" s="47"/>
      <c r="F16" s="38">
        <v>0</v>
      </c>
      <c r="G16" s="38">
        <v>0</v>
      </c>
      <c r="H16" s="38"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25">
      <c r="B17" s="15" t="s">
        <v>13</v>
      </c>
      <c r="C17" s="15"/>
      <c r="D17" s="15"/>
      <c r="E17" s="15"/>
      <c r="F17" s="38">
        <v>0</v>
      </c>
      <c r="G17" s="38">
        <v>0</v>
      </c>
      <c r="H17" s="38"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25">
      <c r="B18" s="15" t="s">
        <v>14</v>
      </c>
      <c r="C18" s="15"/>
      <c r="D18" s="15"/>
      <c r="E18" s="15"/>
      <c r="F18" s="38">
        <v>0</v>
      </c>
      <c r="G18" s="38">
        <v>0</v>
      </c>
      <c r="H18" s="38"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25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25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.75" thickBot="1" x14ac:dyDescent="0.3">
      <c r="B21" s="17" t="s">
        <v>16</v>
      </c>
      <c r="C21" s="18">
        <f>SUM(H3:H5)</f>
        <v>2313837.7800000003</v>
      </c>
      <c r="D21" s="19"/>
      <c r="E21" s="18"/>
      <c r="F21" s="19">
        <f>SUM(F12:F18)</f>
        <v>2313838</v>
      </c>
      <c r="G21" s="19">
        <f t="shared" ref="G21:H21" si="0">SUM(G12:G18)</f>
        <v>586160.79999999993</v>
      </c>
      <c r="H21" s="19">
        <f t="shared" si="0"/>
        <v>1727677.2000000002</v>
      </c>
      <c r="I21" s="37"/>
      <c r="J21" s="18"/>
      <c r="K21" s="18"/>
      <c r="L21" s="18">
        <f>SUM(I12:I18)</f>
        <v>0</v>
      </c>
      <c r="M21" s="24"/>
      <c r="N21" s="21">
        <f>C21-J21</f>
        <v>2313837.7800000003</v>
      </c>
    </row>
    <row r="22" spans="2:19" ht="15.75" thickTop="1" x14ac:dyDescent="0.25">
      <c r="B22" s="15" t="s">
        <v>39</v>
      </c>
      <c r="C22" s="4">
        <f>C21-F21</f>
        <v>-0.21999999973922968</v>
      </c>
      <c r="H22" s="2"/>
    </row>
    <row r="23" spans="2:19" x14ac:dyDescent="0.25">
      <c r="B23" s="1"/>
      <c r="H23" s="3"/>
    </row>
    <row r="24" spans="2:19" x14ac:dyDescent="0.25">
      <c r="I24" s="4"/>
    </row>
    <row r="25" spans="2:19" x14ac:dyDescent="0.25">
      <c r="I25" s="4"/>
    </row>
    <row r="26" spans="2:19" x14ac:dyDescent="0.25">
      <c r="I26" s="4"/>
    </row>
    <row r="27" spans="2:19" x14ac:dyDescent="0.25">
      <c r="I27" s="4"/>
    </row>
    <row r="28" spans="2:19" x14ac:dyDescent="0.25">
      <c r="I28" s="4"/>
    </row>
    <row r="29" spans="2:19" x14ac:dyDescent="0.25">
      <c r="I29" s="4"/>
    </row>
    <row r="30" spans="2:19" x14ac:dyDescent="0.25">
      <c r="I30" s="4"/>
    </row>
    <row r="31" spans="2:19" x14ac:dyDescent="0.25">
      <c r="I31" s="4"/>
    </row>
    <row r="32" spans="2:1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  <row r="39" spans="9:9" x14ac:dyDescent="0.25">
      <c r="I39" s="4"/>
    </row>
    <row r="40" spans="9:9" x14ac:dyDescent="0.25">
      <c r="I40" s="4"/>
    </row>
    <row r="41" spans="9:9" x14ac:dyDescent="0.25">
      <c r="I41" s="4"/>
    </row>
    <row r="42" spans="9:9" x14ac:dyDescent="0.25">
      <c r="I42" s="4"/>
    </row>
    <row r="43" spans="9:9" x14ac:dyDescent="0.25">
      <c r="I43" s="4"/>
    </row>
    <row r="44" spans="9:9" x14ac:dyDescent="0.25">
      <c r="I44" s="4"/>
    </row>
    <row r="45" spans="9:9" x14ac:dyDescent="0.25">
      <c r="I45" s="4"/>
    </row>
    <row r="46" spans="9:9" x14ac:dyDescent="0.25">
      <c r="I46" s="4"/>
    </row>
    <row r="47" spans="9:9" x14ac:dyDescent="0.25">
      <c r="I47" s="4"/>
    </row>
    <row r="48" spans="9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A2" sqref="A2:A8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8</v>
      </c>
    </row>
    <row r="3" spans="1:13" x14ac:dyDescent="0.25">
      <c r="A3" t="s">
        <v>23</v>
      </c>
      <c r="B3" t="s">
        <v>48</v>
      </c>
    </row>
    <row r="5" spans="1:13" x14ac:dyDescent="0.25">
      <c r="A5" s="41"/>
      <c r="B5" s="41" t="s">
        <v>26</v>
      </c>
      <c r="C5" s="41" t="s">
        <v>27</v>
      </c>
      <c r="D5" s="41" t="s">
        <v>43</v>
      </c>
    </row>
    <row r="6" spans="1:13" x14ac:dyDescent="0.25">
      <c r="A6" s="28" t="s">
        <v>36</v>
      </c>
      <c r="B6" s="34">
        <f>SUM(B17,B26,B29)</f>
        <v>2171163</v>
      </c>
      <c r="C6" s="34">
        <f>SUM(C17,C26,C29)</f>
        <v>573986.56999999995</v>
      </c>
      <c r="D6" s="34">
        <f>SUM(D17,D26,D29)</f>
        <v>1597176.4300000002</v>
      </c>
    </row>
    <row r="8" spans="1:13" x14ac:dyDescent="0.25">
      <c r="A8" s="39" t="s">
        <v>44</v>
      </c>
      <c r="B8" s="40" t="s">
        <v>30</v>
      </c>
      <c r="C8" s="40" t="s">
        <v>31</v>
      </c>
      <c r="D8" s="40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49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42" t="s">
        <v>45</v>
      </c>
      <c r="B19" s="42" t="s">
        <v>26</v>
      </c>
      <c r="C19" s="42" t="s">
        <v>27</v>
      </c>
      <c r="D19" s="42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/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49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43"/>
      <c r="B28" s="43" t="s">
        <v>26</v>
      </c>
      <c r="C28" s="43" t="s">
        <v>27</v>
      </c>
      <c r="D28" s="43" t="s">
        <v>32</v>
      </c>
    </row>
    <row r="29" spans="1:13" x14ac:dyDescent="0.25">
      <c r="A29" s="27" t="s">
        <v>29</v>
      </c>
      <c r="B29" s="33">
        <v>2171163</v>
      </c>
      <c r="C29" s="33">
        <v>573986.56999999995</v>
      </c>
      <c r="D29" s="33">
        <f>B29-C29</f>
        <v>1597176.4300000002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C11" sqref="C11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8</v>
      </c>
    </row>
    <row r="3" spans="1:13" x14ac:dyDescent="0.25">
      <c r="A3" t="s">
        <v>23</v>
      </c>
      <c r="B3" t="s">
        <v>50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142675</v>
      </c>
      <c r="C6" s="34">
        <f>SUM(C17,C26,C29)</f>
        <v>12174.23</v>
      </c>
      <c r="D6" s="34">
        <f>SUM(D17,D26,D29)</f>
        <v>130500.77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142675</v>
      </c>
      <c r="C10" s="29">
        <f>12174.23</f>
        <v>12174.23</v>
      </c>
      <c r="D10" s="29">
        <f>B10-C10</f>
        <v>130500.77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142675</v>
      </c>
      <c r="C17" s="29">
        <f t="shared" ref="C17:D17" si="0">SUM(C9:C16)</f>
        <v>12174.23</v>
      </c>
      <c r="D17" s="29">
        <f t="shared" si="0"/>
        <v>130500.77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0</v>
      </c>
      <c r="C29" s="33">
        <v>0</v>
      </c>
      <c r="D29" s="33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5600000</v>
      </c>
      <c r="C6" s="34">
        <f>SUM(C17,C26,C29)</f>
        <v>464646</v>
      </c>
      <c r="D6" s="34">
        <f>SUM(D17,D26,D29)</f>
        <v>5135354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300000</v>
      </c>
      <c r="C10" s="29">
        <v>232323</v>
      </c>
      <c r="D10" s="29">
        <f>B10-C10</f>
        <v>67677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300000</v>
      </c>
      <c r="C17" s="29">
        <f t="shared" ref="C17:D17" si="0">SUM(C9:C16)</f>
        <v>232323</v>
      </c>
      <c r="D17" s="29">
        <f t="shared" si="0"/>
        <v>67677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300000</v>
      </c>
      <c r="C21" s="31">
        <v>232323</v>
      </c>
      <c r="D21" s="31">
        <f>B21-C21</f>
        <v>67677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300000</v>
      </c>
      <c r="C26" s="31">
        <f t="shared" ref="C26:D26" si="1">SUM(C20:C25)</f>
        <v>232323</v>
      </c>
      <c r="D26" s="31">
        <f t="shared" si="1"/>
        <v>67677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5000000</v>
      </c>
      <c r="C29" s="33">
        <v>0</v>
      </c>
      <c r="D29" s="33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D23" sqref="D2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5600000</v>
      </c>
      <c r="C6" s="34">
        <f>SUM(C17,C26,C29)</f>
        <v>464646</v>
      </c>
      <c r="D6" s="34">
        <f>SUM(D17,D26,D29)</f>
        <v>5135354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300000</v>
      </c>
      <c r="C10" s="29">
        <v>232323</v>
      </c>
      <c r="D10" s="29">
        <f>B10-C10</f>
        <v>67677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300000</v>
      </c>
      <c r="C17" s="29">
        <f t="shared" ref="C17:D17" si="0">SUM(C9:C16)</f>
        <v>232323</v>
      </c>
      <c r="D17" s="29">
        <f t="shared" si="0"/>
        <v>67677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300000</v>
      </c>
      <c r="C21" s="31">
        <v>232323</v>
      </c>
      <c r="D21" s="31">
        <f>B21-C21</f>
        <v>67677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300000</v>
      </c>
      <c r="C26" s="31">
        <f t="shared" ref="C26:D26" si="1">SUM(C20:C25)</f>
        <v>232323</v>
      </c>
      <c r="D26" s="31">
        <f t="shared" si="1"/>
        <v>67677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5000000</v>
      </c>
      <c r="C29" s="33">
        <v>0</v>
      </c>
      <c r="D29" s="33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5600000</v>
      </c>
      <c r="C6" s="34">
        <f>SUM(C17,C26,C29)</f>
        <v>464646</v>
      </c>
      <c r="D6" s="34">
        <f>SUM(D17,D26,D29)</f>
        <v>5135354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300000</v>
      </c>
      <c r="C10" s="29">
        <v>232323</v>
      </c>
      <c r="D10" s="29">
        <f>B10-C10</f>
        <v>67677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300000</v>
      </c>
      <c r="C17" s="29">
        <f t="shared" ref="C17:D17" si="0">SUM(C9:C16)</f>
        <v>232323</v>
      </c>
      <c r="D17" s="29">
        <f t="shared" si="0"/>
        <v>67677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300000</v>
      </c>
      <c r="C21" s="31">
        <v>232323</v>
      </c>
      <c r="D21" s="31">
        <f>B21-C21</f>
        <v>67677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300000</v>
      </c>
      <c r="C26" s="31">
        <f t="shared" ref="C26:D26" si="1">SUM(C20:C25)</f>
        <v>232323</v>
      </c>
      <c r="D26" s="31">
        <f t="shared" si="1"/>
        <v>67677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5000000</v>
      </c>
      <c r="C29" s="33">
        <v>0</v>
      </c>
      <c r="D29" s="33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5600000</v>
      </c>
      <c r="C6" s="34">
        <f>SUM(C17,C26,C29)</f>
        <v>464646</v>
      </c>
      <c r="D6" s="34">
        <f>SUM(D17,D26,D29)</f>
        <v>5135354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300000</v>
      </c>
      <c r="C10" s="29">
        <v>232323</v>
      </c>
      <c r="D10" s="29">
        <f>B10-C10</f>
        <v>67677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300000</v>
      </c>
      <c r="C17" s="29">
        <f t="shared" ref="C17:D17" si="0">SUM(C9:C16)</f>
        <v>232323</v>
      </c>
      <c r="D17" s="29">
        <f t="shared" si="0"/>
        <v>67677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300000</v>
      </c>
      <c r="C21" s="31">
        <v>232323</v>
      </c>
      <c r="D21" s="31">
        <f>B21-C21</f>
        <v>67677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300000</v>
      </c>
      <c r="C26" s="31">
        <f t="shared" ref="C26:D26" si="1">SUM(C20:C25)</f>
        <v>232323</v>
      </c>
      <c r="D26" s="31">
        <f t="shared" si="1"/>
        <v>67677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5000000</v>
      </c>
      <c r="C29" s="33">
        <v>0</v>
      </c>
      <c r="D29" s="33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topLeftCell="C1"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5600000</v>
      </c>
      <c r="C6" s="34">
        <f>SUM(C17,C26,C29)</f>
        <v>464646</v>
      </c>
      <c r="D6" s="34">
        <f>SUM(D17,D26,D29)</f>
        <v>5135354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300000</v>
      </c>
      <c r="C10" s="29">
        <v>232323</v>
      </c>
      <c r="D10" s="29">
        <f>B10-C10</f>
        <v>67677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300000</v>
      </c>
      <c r="C17" s="29">
        <f t="shared" ref="C17:D17" si="0">SUM(C9:C16)</f>
        <v>232323</v>
      </c>
      <c r="D17" s="29">
        <f t="shared" si="0"/>
        <v>67677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300000</v>
      </c>
      <c r="C21" s="31">
        <v>232323</v>
      </c>
      <c r="D21" s="31">
        <f>B21-C21</f>
        <v>67677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300000</v>
      </c>
      <c r="C26" s="31">
        <f t="shared" ref="C26:D26" si="1">SUM(C20:C25)</f>
        <v>232323</v>
      </c>
      <c r="D26" s="31">
        <f t="shared" si="1"/>
        <v>67677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5000000</v>
      </c>
      <c r="C29" s="33">
        <v>0</v>
      </c>
      <c r="D29" s="33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SB767 Summary</vt:lpstr>
      <vt:lpstr>List</vt:lpstr>
      <vt:lpstr>Government General</vt:lpstr>
      <vt:lpstr>Govt General Police</vt:lpstr>
      <vt:lpstr>Fill In Project Name 3</vt:lpstr>
      <vt:lpstr>Fill In Project Name 4</vt:lpstr>
      <vt:lpstr>Fill In Project Name 5</vt:lpstr>
      <vt:lpstr>Fill In Project Name 6</vt:lpstr>
      <vt:lpstr>Fill In Project Name 7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O'Donnell, Kimberly (DOR)</cp:lastModifiedBy>
  <cp:lastPrinted>2024-01-16T18:22:12Z</cp:lastPrinted>
  <dcterms:created xsi:type="dcterms:W3CDTF">2023-09-15T17:56:40Z</dcterms:created>
  <dcterms:modified xsi:type="dcterms:W3CDTF">2024-07-08T15:31:00Z</dcterms:modified>
</cp:coreProperties>
</file>