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North Kingstown 050624\FY2023\FY23 Excel Workbook\"/>
    </mc:Choice>
  </mc:AlternateContent>
  <xr:revisionPtr revIDLastSave="0" documentId="13_ncr:1_{8FFDD512-F47B-47AD-951F-811E200B9DD7}" xr6:coauthVersionLast="47" xr6:coauthVersionMax="47" xr10:uidLastSave="{00000000-0000-0000-0000-000000000000}"/>
  <bookViews>
    <workbookView xWindow="-120" yWindow="-120" windowWidth="22980" windowHeight="11355" tabRatio="830" xr2:uid="{DB98E9AB-6B23-4364-911B-9AA76E58EE7D}"/>
  </bookViews>
  <sheets>
    <sheet name="SB767 Summary" sheetId="1" r:id="rId1"/>
    <sheet name="List" sheetId="11" r:id="rId2"/>
    <sheet name="Public Programs" sheetId="10" r:id="rId3"/>
    <sheet name="Admin+OPEB" sheetId="12" r:id="rId4"/>
    <sheet name="350th" sheetId="13" r:id="rId5"/>
    <sheet name="Recreation Imp" sheetId="14" r:id="rId6"/>
    <sheet name="MOB" sheetId="15" r:id="rId7"/>
    <sheet name="Gov Infra" sheetId="16" r:id="rId8"/>
    <sheet name="Fill In Project Name 7" sheetId="17" r:id="rId9"/>
    <sheet name="Fill In Project Name 7 (2)" sheetId="18" r:id="rId10"/>
    <sheet name="Fill In Project Name 7 (3)" sheetId="19" r:id="rId11"/>
    <sheet name="Fill In Project Name 7 (4)" sheetId="20" r:id="rId12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1" l="1"/>
  <c r="F30" i="1" l="1"/>
  <c r="F32" i="1" s="1"/>
  <c r="F33" i="1" s="1"/>
  <c r="H12" i="1"/>
  <c r="G12" i="1"/>
  <c r="F12" i="1"/>
  <c r="D29" i="20"/>
  <c r="C26" i="20"/>
  <c r="B26" i="20"/>
  <c r="B6" i="20" s="1"/>
  <c r="D21" i="20"/>
  <c r="D26" i="20" s="1"/>
  <c r="C17" i="20"/>
  <c r="B17" i="20"/>
  <c r="D10" i="20"/>
  <c r="D17" i="20" s="1"/>
  <c r="D29" i="19"/>
  <c r="C26" i="19"/>
  <c r="B26" i="19"/>
  <c r="D21" i="19"/>
  <c r="D26" i="19" s="1"/>
  <c r="C17" i="19"/>
  <c r="B17" i="19"/>
  <c r="D10" i="19"/>
  <c r="D17" i="19" s="1"/>
  <c r="D29" i="18"/>
  <c r="C26" i="18"/>
  <c r="B26" i="18"/>
  <c r="D21" i="18"/>
  <c r="D26" i="18" s="1"/>
  <c r="C17" i="18"/>
  <c r="B17" i="18"/>
  <c r="B6" i="18" s="1"/>
  <c r="D10" i="18"/>
  <c r="D17" i="18" s="1"/>
  <c r="C6" i="18"/>
  <c r="C29" i="10"/>
  <c r="G11" i="1"/>
  <c r="C6" i="20" l="1"/>
  <c r="D6" i="20"/>
  <c r="D6" i="19"/>
  <c r="C6" i="19"/>
  <c r="B6" i="19"/>
  <c r="D6" i="18"/>
  <c r="D29" i="17"/>
  <c r="C26" i="17"/>
  <c r="B26" i="17"/>
  <c r="D21" i="17"/>
  <c r="D26" i="17" s="1"/>
  <c r="C17" i="17"/>
  <c r="B17" i="17"/>
  <c r="B6" i="17" s="1"/>
  <c r="D10" i="17"/>
  <c r="D17" i="17" s="1"/>
  <c r="C6" i="17"/>
  <c r="D29" i="16"/>
  <c r="C26" i="16"/>
  <c r="B26" i="16"/>
  <c r="D21" i="16"/>
  <c r="D26" i="16" s="1"/>
  <c r="C17" i="16"/>
  <c r="B17" i="16"/>
  <c r="D10" i="16"/>
  <c r="D17" i="16" s="1"/>
  <c r="D6" i="16" s="1"/>
  <c r="C6" i="16"/>
  <c r="B6" i="16"/>
  <c r="D29" i="15"/>
  <c r="C26" i="15"/>
  <c r="B26" i="15"/>
  <c r="D21" i="15"/>
  <c r="D26" i="15" s="1"/>
  <c r="C17" i="15"/>
  <c r="C6" i="15" s="1"/>
  <c r="B17" i="15"/>
  <c r="D10" i="15"/>
  <c r="D17" i="15" s="1"/>
  <c r="D29" i="14"/>
  <c r="D26" i="14"/>
  <c r="C26" i="14"/>
  <c r="B26" i="14"/>
  <c r="D21" i="14"/>
  <c r="C17" i="14"/>
  <c r="B17" i="14"/>
  <c r="B6" i="14" s="1"/>
  <c r="D10" i="14"/>
  <c r="D17" i="14" s="1"/>
  <c r="D29" i="13"/>
  <c r="C26" i="13"/>
  <c r="B26" i="13"/>
  <c r="D21" i="13"/>
  <c r="D26" i="13" s="1"/>
  <c r="C17" i="13"/>
  <c r="C6" i="13" s="1"/>
  <c r="B17" i="13"/>
  <c r="B6" i="13" s="1"/>
  <c r="D10" i="13"/>
  <c r="D17" i="13" s="1"/>
  <c r="D29" i="12"/>
  <c r="C26" i="12"/>
  <c r="B26" i="12"/>
  <c r="D21" i="12"/>
  <c r="D26" i="12" s="1"/>
  <c r="C17" i="12"/>
  <c r="C6" i="12" s="1"/>
  <c r="B17" i="12"/>
  <c r="B6" i="12" s="1"/>
  <c r="D10" i="12"/>
  <c r="D17" i="12" s="1"/>
  <c r="D29" i="10"/>
  <c r="C26" i="10"/>
  <c r="B26" i="10"/>
  <c r="D21" i="10"/>
  <c r="D26" i="10" s="1"/>
  <c r="C17" i="10"/>
  <c r="C6" i="10" s="1"/>
  <c r="B17" i="10"/>
  <c r="B6" i="10" s="1"/>
  <c r="D10" i="10"/>
  <c r="D17" i="10" s="1"/>
  <c r="D6" i="17" l="1"/>
  <c r="F21" i="1"/>
  <c r="B6" i="15"/>
  <c r="D6" i="15"/>
  <c r="C6" i="14"/>
  <c r="D6" i="14"/>
  <c r="D6" i="13"/>
  <c r="D6" i="12"/>
  <c r="D6" i="10"/>
  <c r="H21" i="1" l="1"/>
  <c r="G21" i="1"/>
  <c r="C21" i="1"/>
  <c r="L21" i="1" l="1"/>
  <c r="N21" i="1"/>
</calcChain>
</file>

<file path=xl/sharedStrings.xml><?xml version="1.0" encoding="utf-8"?>
<sst xmlns="http://schemas.openxmlformats.org/spreadsheetml/2006/main" count="281" uniqueCount="62">
  <si>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</si>
  <si>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</si>
  <si>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</si>
  <si>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</si>
  <si>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</si>
  <si>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</si>
  <si>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</si>
  <si>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</si>
  <si>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</si>
  <si>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</si>
  <si>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</si>
  <si>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</si>
  <si>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</si>
  <si>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</si>
  <si>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</si>
  <si>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</si>
  <si>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</si>
  <si>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</si>
  <si>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</si>
  <si>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</si>
  <si>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</si>
  <si>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</si>
  <si>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</si>
  <si>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</si>
  <si>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</si>
  <si>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</si>
  <si>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</si>
  <si>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</si>
  <si>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</si>
  <si>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</si>
  <si>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</si>
  <si>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</si>
  <si>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</si>
  <si>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</si>
  <si>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</si>
  <si>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</si>
  <si>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</si>
  <si>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</si>
  <si>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</si>
  <si>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</si>
  <si>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</si>
  <si>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</si>
  <si>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</si>
  <si>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</si>
  <si>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</si>
  <si>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</si>
  <si>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</si>
  <si>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North Kingstown</t>
  </si>
  <si>
    <t>Deb Bridgham</t>
  </si>
  <si>
    <t>6/30/2023</t>
  </si>
  <si>
    <t>Recreation Improvements</t>
  </si>
  <si>
    <t>Municipal Office Building (MOB)</t>
  </si>
  <si>
    <t>Public Programs</t>
  </si>
  <si>
    <t>350th Anniversary</t>
  </si>
  <si>
    <t>Admin &amp; OPEB</t>
  </si>
  <si>
    <t>Government Infrastructure</t>
  </si>
  <si>
    <t>DPW Equipment</t>
  </si>
  <si>
    <t>Police Fleet</t>
  </si>
  <si>
    <t>Yorktown Park Renovation</t>
  </si>
  <si>
    <t>Wickford Waterfront Streetscape</t>
  </si>
  <si>
    <t>Contingency</t>
  </si>
  <si>
    <t>Pending Projects: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</si>
</sst>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8" xfId="0" applyNumberFormat="1" applyFill="1" applyBorder="1"/>
    <xf numFmtId="43" fontId="0" fillId="0" borderId="0" xfId="1" applyFont="1"/>
    <xf numFmtId="43" fontId="0" fillId="0" borderId="0" xfId="0" applyNumberFormat="1"/>
    <xf numFmtId="14" fontId="0" fillId="0" borderId="0" xfId="0" applyNumberFormat="1"/>
    <xf numFmtId="14" fontId="0" fillId="2" borderId="9" xfId="0" quotePrefix="1" applyNumberFormat="1" applyFill="1" applyBorder="1"/>
    <xf numFmtId="0" fontId="0" fillId="0" borderId="0" xfId="0" applyAlignment="1">
      <alignment horizontal="left" indent="1"/>
    </xf>
    <xf numFmtId="43" fontId="0" fillId="0" borderId="11" xfId="1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3"/>
  <sheetViews>
    <sheetView tabSelected="1" topLeftCell="A14" zoomScale="70" zoomScaleNormal="70" workbookViewId="0">
      <selection activeCell="F30" sqref="F30"/>
    </sheetView>
  </sheetViews>
  <sheetFormatPr defaultRowHeight="15" x14ac:dyDescent="0.25"/>
  <cols>
    <col min="1" max="1" width="1.42578125" customWidth="1"/>
    <col min="2" max="2" width="96.855468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855468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47</v>
      </c>
      <c r="E1" s="12" t="s">
        <v>6</v>
      </c>
      <c r="G1" s="50" t="s">
        <v>17</v>
      </c>
      <c r="H1" s="51"/>
    </row>
    <row r="2" spans="2:19" x14ac:dyDescent="0.25">
      <c r="B2" t="s">
        <v>1</v>
      </c>
      <c r="C2" s="10" t="s">
        <v>48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47" t="s">
        <v>49</v>
      </c>
      <c r="G3" s="5" t="s">
        <v>40</v>
      </c>
      <c r="H3" s="11">
        <v>2755190</v>
      </c>
    </row>
    <row r="4" spans="2:19" x14ac:dyDescent="0.25">
      <c r="B4" t="s">
        <v>3</v>
      </c>
      <c r="C4" s="43">
        <v>45366</v>
      </c>
      <c r="G4" s="5" t="s">
        <v>0</v>
      </c>
      <c r="H4" s="11">
        <v>5112934.3099999996</v>
      </c>
    </row>
    <row r="5" spans="2:19" ht="15.75" thickBot="1" x14ac:dyDescent="0.3">
      <c r="G5" s="6" t="s">
        <v>41</v>
      </c>
      <c r="H5" s="34">
        <v>0</v>
      </c>
    </row>
    <row r="9" spans="2:19" x14ac:dyDescent="0.25">
      <c r="G9" s="46"/>
    </row>
    <row r="10" spans="2:19" ht="30.75" customHeight="1" x14ac:dyDescent="0.25">
      <c r="J10" s="46"/>
    </row>
    <row r="11" spans="2:19" ht="45.75" customHeight="1" x14ac:dyDescent="0.25">
      <c r="B11" s="12" t="s">
        <v>18</v>
      </c>
      <c r="C11" s="12"/>
      <c r="D11" s="12"/>
      <c r="E11" s="16"/>
      <c r="F11" s="12" t="s">
        <v>20</v>
      </c>
      <c r="G11" s="35" t="str">
        <f>"Amount Actually Spent on Projects from inception through Fiscal Year End:     "&amp;C3</f>
        <v>Amount Actually Spent on Projects from inception through Fiscal Year End:     6/30/2023</v>
      </c>
      <c r="H11" s="35" t="s">
        <v>21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7">
        <f>'Public Programs'!B6+'Admin+OPEB'!B6+'350th'!B6+'Recreation Imp'!B6+MOB!B6+'Gov Infra'!B6+'Fill In Project Name 7'!B6+'Fill In Project Name 7 (2)'!B6+'Fill In Project Name 7 (3)'!B6+'Fill In Project Name 7 (4)'!B6</f>
        <v>4906088</v>
      </c>
      <c r="G12" s="37">
        <f>'Public Programs'!C6+'Admin+OPEB'!C6+'350th'!C6+'Recreation Imp'!C6+MOB!C6+'Gov Infra'!C6+'Fill In Project Name 7'!C6+'Fill In Project Name 7 (2)'!C6+'Fill In Project Name 7 (3)'!C6+'Fill In Project Name 7 (4)'!C6</f>
        <v>545342.05000000005</v>
      </c>
      <c r="H12" s="37">
        <f>'Public Programs'!D6+'Admin+OPEB'!D6+'350th'!D6+'Recreation Imp'!D6+MOB!D6+'Gov Infra'!D6+'Fill In Project Name 7'!D6+'Fill In Project Name 7 (2)'!D6+'Fill In Project Name 7 (3)'!D6+'Fill In Project Name 7 (4)'!D6</f>
        <v>4360745.95</v>
      </c>
      <c r="O12" s="1"/>
      <c r="P12" s="1"/>
      <c r="Q12" s="1"/>
      <c r="R12" s="1"/>
      <c r="S12" s="1"/>
    </row>
    <row r="13" spans="2:19" ht="45.75" customHeight="1" x14ac:dyDescent="0.25">
      <c r="B13" s="52" t="s">
        <v>9</v>
      </c>
      <c r="C13" s="52"/>
      <c r="D13" s="52"/>
      <c r="E13" s="52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52" t="s">
        <v>12</v>
      </c>
      <c r="C16" s="52"/>
      <c r="D16" s="52"/>
      <c r="E16" s="52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7868124.3099999996</v>
      </c>
      <c r="D21" s="19"/>
      <c r="E21" s="18"/>
      <c r="F21" s="19">
        <f>SUM(F12:F18)</f>
        <v>4906088</v>
      </c>
      <c r="G21" s="19">
        <f t="shared" ref="G21:H21" si="0">SUM(G12:G18)</f>
        <v>545342.05000000005</v>
      </c>
      <c r="H21" s="19">
        <f t="shared" si="0"/>
        <v>4360745.95</v>
      </c>
      <c r="I21" s="36"/>
      <c r="J21" s="18"/>
      <c r="K21" s="18"/>
      <c r="L21" s="18">
        <f>SUM(I12:I18)</f>
        <v>0</v>
      </c>
      <c r="M21" s="23"/>
      <c r="N21" s="21">
        <f>C21-J21</f>
        <v>7868124.3099999996</v>
      </c>
    </row>
    <row r="22" spans="2:19" ht="15.75" thickTop="1" x14ac:dyDescent="0.25">
      <c r="B22" s="15" t="s">
        <v>38</v>
      </c>
      <c r="C22" s="4">
        <f>C21-F21</f>
        <v>2962036.3099999996</v>
      </c>
      <c r="H22" s="2"/>
    </row>
    <row r="23" spans="2:19" x14ac:dyDescent="0.25">
      <c r="B23" s="1"/>
      <c r="G23" s="44"/>
      <c r="H23" s="3"/>
    </row>
    <row r="24" spans="2:19" x14ac:dyDescent="0.25">
      <c r="B24" t="s">
        <v>61</v>
      </c>
      <c r="C24" s="44"/>
      <c r="I24" s="4"/>
    </row>
    <row r="25" spans="2:19" x14ac:dyDescent="0.25">
      <c r="B25" s="48" t="s">
        <v>56</v>
      </c>
      <c r="C25" s="44"/>
      <c r="F25" s="44">
        <v>238385</v>
      </c>
      <c r="I25" s="4"/>
    </row>
    <row r="26" spans="2:19" x14ac:dyDescent="0.25">
      <c r="B26" s="48" t="s">
        <v>57</v>
      </c>
      <c r="C26" s="44"/>
      <c r="F26" s="44">
        <v>238680</v>
      </c>
      <c r="I26" s="4"/>
    </row>
    <row r="27" spans="2:19" x14ac:dyDescent="0.25">
      <c r="B27" s="48" t="s">
        <v>58</v>
      </c>
      <c r="C27" s="44"/>
      <c r="F27" s="44">
        <v>800000</v>
      </c>
      <c r="I27" s="4"/>
    </row>
    <row r="28" spans="2:19" x14ac:dyDescent="0.25">
      <c r="B28" s="48" t="s">
        <v>59</v>
      </c>
      <c r="C28" s="44"/>
      <c r="E28" s="44"/>
      <c r="F28" s="44">
        <v>1668980</v>
      </c>
      <c r="I28" s="4"/>
    </row>
    <row r="29" spans="2:19" x14ac:dyDescent="0.25">
      <c r="B29" s="48" t="s">
        <v>60</v>
      </c>
      <c r="C29" s="44"/>
      <c r="E29" s="44"/>
      <c r="F29" s="44">
        <v>15991.31</v>
      </c>
      <c r="I29" s="4"/>
    </row>
    <row r="30" spans="2:19" x14ac:dyDescent="0.25">
      <c r="C30" s="44"/>
      <c r="E30" s="44"/>
      <c r="F30" s="49">
        <f>SUM(F25:F29)</f>
        <v>2962036.31</v>
      </c>
      <c r="I30" s="4"/>
    </row>
    <row r="31" spans="2:19" x14ac:dyDescent="0.25">
      <c r="I31" s="4"/>
    </row>
    <row r="32" spans="2:19" x14ac:dyDescent="0.25">
      <c r="F32" s="45">
        <f>F30+F21</f>
        <v>7868124.3100000005</v>
      </c>
      <c r="I32" s="4"/>
    </row>
    <row r="33" spans="3:9" x14ac:dyDescent="0.25">
      <c r="F33" s="45">
        <f>F32-C21</f>
        <v>0</v>
      </c>
      <c r="I33" s="4"/>
    </row>
    <row r="34" spans="3:9" x14ac:dyDescent="0.25">
      <c r="I34" s="4"/>
    </row>
    <row r="35" spans="3:9" x14ac:dyDescent="0.25">
      <c r="I35" s="4"/>
    </row>
    <row r="36" spans="3:9" x14ac:dyDescent="0.25">
      <c r="I36" s="4"/>
    </row>
    <row r="37" spans="3:9" x14ac:dyDescent="0.25">
      <c r="I37" s="4"/>
    </row>
    <row r="38" spans="3:9" x14ac:dyDescent="0.25">
      <c r="I38" s="4"/>
    </row>
    <row r="39" spans="3:9" x14ac:dyDescent="0.25">
      <c r="C39" s="2"/>
      <c r="I39" s="4"/>
    </row>
    <row r="40" spans="3:9" x14ac:dyDescent="0.25">
      <c r="I40" s="4"/>
    </row>
    <row r="41" spans="3:9" x14ac:dyDescent="0.25">
      <c r="I41" s="4"/>
    </row>
    <row r="42" spans="3:9" x14ac:dyDescent="0.25">
      <c r="I42" s="4"/>
    </row>
    <row r="43" spans="3:9" x14ac:dyDescent="0.25">
      <c r="I43" s="4"/>
    </row>
    <row r="44" spans="3:9" x14ac:dyDescent="0.25">
      <c r="I44" s="4"/>
    </row>
    <row r="45" spans="3:9" x14ac:dyDescent="0.25">
      <c r="I45" s="4"/>
    </row>
    <row r="46" spans="3:9" x14ac:dyDescent="0.25">
      <c r="I46" s="4"/>
    </row>
    <row r="47" spans="3:9" x14ac:dyDescent="0.25">
      <c r="I47" s="4"/>
    </row>
    <row r="48" spans="3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  <row r="481" spans="9:9" x14ac:dyDescent="0.25">
      <c r="I481" s="4"/>
    </row>
    <row r="482" spans="9:9" x14ac:dyDescent="0.25">
      <c r="I482" s="4"/>
    </row>
    <row r="483" spans="9:9" x14ac:dyDescent="0.25">
      <c r="I483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7EF17-798E-4260-8948-19C93FB7EF95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39</v>
      </c>
    </row>
    <row r="3" spans="1:13" x14ac:dyDescent="0.25">
      <c r="A3" t="s">
        <v>22</v>
      </c>
      <c r="B3" t="s">
        <v>24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0</v>
      </c>
      <c r="C6" s="33">
        <f>SUM(C17,C26,C29)</f>
        <v>0</v>
      </c>
      <c r="D6" s="33">
        <f>SUM(D17,D26,D29)</f>
        <v>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0</v>
      </c>
      <c r="C29" s="32">
        <v>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17C4EF0-41FF-418A-98BC-8F9782E26B03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9B2B7A-D237-4488-A4EF-E04F102C09CD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39</v>
      </c>
    </row>
    <row r="3" spans="1:13" x14ac:dyDescent="0.25">
      <c r="A3" t="s">
        <v>22</v>
      </c>
      <c r="B3" t="s">
        <v>24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0</v>
      </c>
      <c r="C6" s="33">
        <f>SUM(C17,C26,C29)</f>
        <v>0</v>
      </c>
      <c r="D6" s="33">
        <f>SUM(D17,D26,D29)</f>
        <v>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0</v>
      </c>
      <c r="C29" s="32">
        <v>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A32818D-BD4A-4E6C-8648-B7A585DE0B58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250A1-6E5D-4F14-9C6B-189E00644265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39</v>
      </c>
    </row>
    <row r="3" spans="1:13" x14ac:dyDescent="0.25">
      <c r="A3" t="s">
        <v>22</v>
      </c>
      <c r="B3" t="s">
        <v>24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0</v>
      </c>
      <c r="C6" s="33">
        <f>SUM(C17,C26,C29)</f>
        <v>0</v>
      </c>
      <c r="D6" s="33">
        <f>SUM(D17,D26,D29)</f>
        <v>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0</v>
      </c>
      <c r="C29" s="32">
        <v>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2990717-8473-42F7-96BB-FFA12A12FBCA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8" sqref="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1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1" spans="1:13" x14ac:dyDescent="0.25">
      <c r="B1">
        <v>6.1</v>
      </c>
    </row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40"/>
      <c r="B5" s="40" t="s">
        <v>25</v>
      </c>
      <c r="C5" s="40" t="s">
        <v>26</v>
      </c>
      <c r="D5" s="40" t="s">
        <v>42</v>
      </c>
    </row>
    <row r="6" spans="1:13" x14ac:dyDescent="0.25">
      <c r="A6" s="27" t="s">
        <v>35</v>
      </c>
      <c r="B6" s="33">
        <f>SUM(B17,B26,B29)</f>
        <v>317012</v>
      </c>
      <c r="C6" s="33">
        <f>SUM(C17,C26,C29)</f>
        <v>63562.15</v>
      </c>
      <c r="D6" s="33">
        <f>SUM(D17,D26,D29)</f>
        <v>253449.85</v>
      </c>
    </row>
    <row r="8" spans="1:13" x14ac:dyDescent="0.25">
      <c r="A8" s="38" t="s">
        <v>43</v>
      </c>
      <c r="B8" s="39" t="s">
        <v>29</v>
      </c>
      <c r="C8" s="39" t="s">
        <v>30</v>
      </c>
      <c r="D8" s="39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45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1" t="s">
        <v>44</v>
      </c>
      <c r="B19" s="41" t="s">
        <v>25</v>
      </c>
      <c r="C19" s="41" t="s">
        <v>26</v>
      </c>
      <c r="D19" s="41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46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2"/>
      <c r="B28" s="42" t="s">
        <v>25</v>
      </c>
      <c r="C28" s="42" t="s">
        <v>26</v>
      </c>
      <c r="D28" s="42" t="s">
        <v>31</v>
      </c>
    </row>
    <row r="29" spans="1:13" x14ac:dyDescent="0.25">
      <c r="A29" s="26" t="s">
        <v>28</v>
      </c>
      <c r="B29" s="32">
        <v>317012</v>
      </c>
      <c r="C29" s="32">
        <f>60982.9+2579.25</f>
        <v>63562.15</v>
      </c>
      <c r="D29" s="32">
        <f>B29-C29</f>
        <v>253449.85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1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1" spans="1:13" x14ac:dyDescent="0.25">
      <c r="B1">
        <v>6.1</v>
      </c>
    </row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54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1050000</v>
      </c>
      <c r="C6" s="33">
        <f>SUM(C17,C26,C29)</f>
        <v>250000</v>
      </c>
      <c r="D6" s="33">
        <f>SUM(D17,D26,D29)</f>
        <v>800000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1050000</v>
      </c>
      <c r="C29" s="32">
        <v>250000</v>
      </c>
      <c r="D29" s="32">
        <f>B29-C29</f>
        <v>800000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1:M29"/>
  <sheetViews>
    <sheetView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1" spans="1:13" x14ac:dyDescent="0.25">
      <c r="B1">
        <v>6.1</v>
      </c>
    </row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53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50000</v>
      </c>
      <c r="C6" s="33">
        <f>SUM(C17,C26,C29)</f>
        <v>0</v>
      </c>
      <c r="D6" s="33">
        <f>SUM(D17,D26,D29)</f>
        <v>50000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50000</v>
      </c>
      <c r="C29" s="32">
        <v>0</v>
      </c>
      <c r="D29" s="32">
        <f>B29-C29</f>
        <v>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1:M29"/>
  <sheetViews>
    <sheetView workbookViewId="0">
      <selection activeCell="A29" sqref="A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1" spans="1:13" x14ac:dyDescent="0.25">
      <c r="B1">
        <v>6.1</v>
      </c>
    </row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50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1949686</v>
      </c>
      <c r="C6" s="33">
        <f>SUM(C17,C26,C29)</f>
        <v>231779.9</v>
      </c>
      <c r="D6" s="33">
        <f>SUM(D17,D26,D29)</f>
        <v>1717906.1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1949686</v>
      </c>
      <c r="C29" s="32">
        <v>231779.9</v>
      </c>
      <c r="D29" s="32">
        <f>B29-C29</f>
        <v>1717906.1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1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1" spans="1:13" x14ac:dyDescent="0.25">
      <c r="B1">
        <v>6.1</v>
      </c>
    </row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51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1250000</v>
      </c>
      <c r="C6" s="33">
        <f>SUM(C17,C26,C29)</f>
        <v>0</v>
      </c>
      <c r="D6" s="33">
        <f>SUM(D17,D26,D29)</f>
        <v>1250000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1250000</v>
      </c>
      <c r="C29" s="32">
        <v>0</v>
      </c>
      <c r="D29" s="32">
        <f>B29-C29</f>
        <v>1250000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1:M29"/>
  <sheetViews>
    <sheetView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1" spans="1:13" x14ac:dyDescent="0.25">
      <c r="B1">
        <v>6.1</v>
      </c>
    </row>
    <row r="2" spans="1:13" x14ac:dyDescent="0.25">
      <c r="A2" t="s">
        <v>36</v>
      </c>
      <c r="B2" s="22" t="s">
        <v>8</v>
      </c>
    </row>
    <row r="3" spans="1:13" x14ac:dyDescent="0.25">
      <c r="A3" t="s">
        <v>22</v>
      </c>
      <c r="B3" t="s">
        <v>55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289390</v>
      </c>
      <c r="C6" s="33">
        <f>SUM(C17,C26,C29)</f>
        <v>0</v>
      </c>
      <c r="D6" s="33">
        <f>SUM(D17,D26,D29)</f>
        <v>289390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289390</v>
      </c>
      <c r="C29" s="32">
        <v>0</v>
      </c>
      <c r="D29" s="32">
        <f>B29-C29</f>
        <v>289390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topLeftCell="A4"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2" t="s">
        <v>39</v>
      </c>
    </row>
    <row r="3" spans="1:13" x14ac:dyDescent="0.25">
      <c r="A3" t="s">
        <v>22</v>
      </c>
      <c r="B3" t="s">
        <v>24</v>
      </c>
    </row>
    <row r="5" spans="1:13" x14ac:dyDescent="0.25">
      <c r="A5" s="27"/>
      <c r="B5" s="27" t="s">
        <v>25</v>
      </c>
      <c r="C5" s="27" t="s">
        <v>26</v>
      </c>
      <c r="D5" s="27" t="s">
        <v>34</v>
      </c>
    </row>
    <row r="6" spans="1:13" x14ac:dyDescent="0.25">
      <c r="A6" s="27" t="s">
        <v>35</v>
      </c>
      <c r="B6" s="33">
        <f>SUM(B17,B26,B29)</f>
        <v>0</v>
      </c>
      <c r="C6" s="33">
        <f>SUM(C17,C26,C29)</f>
        <v>0</v>
      </c>
      <c r="D6" s="33">
        <f>SUM(D17,D26,D29)</f>
        <v>0</v>
      </c>
    </row>
    <row r="8" spans="1:13" x14ac:dyDescent="0.25">
      <c r="A8" s="24"/>
      <c r="B8" s="24" t="s">
        <v>29</v>
      </c>
      <c r="C8" s="24" t="s">
        <v>30</v>
      </c>
      <c r="D8" s="24" t="s">
        <v>31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37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32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25</v>
      </c>
      <c r="C19" s="25" t="s">
        <v>26</v>
      </c>
      <c r="D19" s="25" t="s">
        <v>31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37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33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25</v>
      </c>
      <c r="C28" s="26" t="s">
        <v>26</v>
      </c>
      <c r="D28" s="26" t="s">
        <v>31</v>
      </c>
    </row>
    <row r="29" spans="1:13" x14ac:dyDescent="0.25">
      <c r="A29" s="26" t="s">
        <v>28</v>
      </c>
      <c r="B29" s="32">
        <v>0</v>
      </c>
      <c r="C29" s="32">
        <v>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docMetadata/LabelInfo.xml><?xml version="1.0" encoding="utf-8"?>
<clbl:labelList xmlns:clbl="http://schemas.microsoft.com/office/2020/mipLabelMetadata">
  <clbl:label id="{defa4170-0d19-0005-0003-bc88714345d2}" enabled="1" method="Standard" siteId="{a26965c1-46a1-4491-a09a-8a1201f13280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SB767 Summary</vt:lpstr>
      <vt:lpstr>List</vt:lpstr>
      <vt:lpstr>Public Programs</vt:lpstr>
      <vt:lpstr>Admin+OPEB</vt:lpstr>
      <vt:lpstr>350th</vt:lpstr>
      <vt:lpstr>Recreation Imp</vt:lpstr>
      <vt:lpstr>MOB</vt:lpstr>
      <vt:lpstr>Gov Infra</vt:lpstr>
      <vt:lpstr>Fill In Project Name 7</vt:lpstr>
      <vt:lpstr>Fill In Project Name 7 (2)</vt:lpstr>
      <vt:lpstr>Fill In Project Name 7 (3)</vt:lpstr>
      <vt:lpstr>Fill In Project Name 7 (4)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Wilby, Diana</cp:lastModifiedBy>
  <cp:lastPrinted>2024-01-16T18:22:12Z</cp:lastPrinted>
  <dcterms:created xsi:type="dcterms:W3CDTF">2023-09-15T17:56:40Z</dcterms:created>
  <dcterms:modified xsi:type="dcterms:W3CDTF">2024-07-08T14:58:47Z</dcterms:modified>
</cp:coreProperties>
</file>