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Newport\"/>
    </mc:Choice>
  </mc:AlternateContent>
  <xr:revisionPtr revIDLastSave="0" documentId="13_ncr:1_{4A895E16-2140-461F-B41E-A8BD57C4D9D5}" xr6:coauthVersionLast="47" xr6:coauthVersionMax="47" xr10:uidLastSave="{00000000-0000-0000-0000-000000000000}"/>
  <bookViews>
    <workbookView xWindow="23880" yWindow="-3285" windowWidth="24240" windowHeight="13140" tabRatio="1000" xr2:uid="{DB98E9AB-6B23-4364-911B-9AA76E58EE7D}"/>
  </bookViews>
  <sheets>
    <sheet name="SB767 Summary" sheetId="1" r:id="rId1"/>
    <sheet name="List" sheetId="11" r:id="rId2"/>
    <sheet name="Council Chamber Upgrade" sheetId="10" r:id="rId3"/>
    <sheet name="Appreciation Dinner" sheetId="12" r:id="rId4"/>
    <sheet name="Edward King House Roof Replac" sheetId="13" r:id="rId5"/>
    <sheet name="Fire Dispatch Console" sheetId="14" r:id="rId6"/>
    <sheet name="Fire Station 5 Windows Replacem" sheetId="15" r:id="rId7"/>
    <sheet name="Easton Beach Improvement" sheetId="16" r:id="rId8"/>
    <sheet name="Edward King House Electrical Up" sheetId="17" r:id="rId9"/>
    <sheet name="Federal Infrastructure Grant" sheetId="18" r:id="rId10"/>
    <sheet name="Broadband Consulting" sheetId="19" r:id="rId11"/>
    <sheet name="Road Improvement" sheetId="20" r:id="rId12"/>
    <sheet name="Playground Improvement" sheetId="21" r:id="rId13"/>
    <sheet name="West Side Fiber Ring" sheetId="22" r:id="rId14"/>
    <sheet name="LW Force Main Cleaning Project" sheetId="23" r:id="rId15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F12" i="1"/>
  <c r="D29" i="23"/>
  <c r="D26" i="23"/>
  <c r="C26" i="23"/>
  <c r="B26" i="23"/>
  <c r="D21" i="23"/>
  <c r="D17" i="23"/>
  <c r="C17" i="23"/>
  <c r="B17" i="23"/>
  <c r="D10" i="23"/>
  <c r="D6" i="23"/>
  <c r="C6" i="23"/>
  <c r="B6" i="23"/>
  <c r="D29" i="22"/>
  <c r="D26" i="22"/>
  <c r="C26" i="22"/>
  <c r="B26" i="22"/>
  <c r="D21" i="22"/>
  <c r="D17" i="22"/>
  <c r="C17" i="22"/>
  <c r="B17" i="22"/>
  <c r="D10" i="22"/>
  <c r="D6" i="22"/>
  <c r="C6" i="22"/>
  <c r="B6" i="22"/>
  <c r="D29" i="21"/>
  <c r="C26" i="21"/>
  <c r="B26" i="21"/>
  <c r="D21" i="21"/>
  <c r="D26" i="21" s="1"/>
  <c r="C17" i="21"/>
  <c r="B17" i="21"/>
  <c r="D10" i="21"/>
  <c r="D17" i="21" s="1"/>
  <c r="C6" i="21"/>
  <c r="B6" i="21"/>
  <c r="D29" i="20"/>
  <c r="C26" i="20"/>
  <c r="B26" i="20"/>
  <c r="D21" i="20"/>
  <c r="D26" i="20" s="1"/>
  <c r="C17" i="20"/>
  <c r="B17" i="20"/>
  <c r="D10" i="20"/>
  <c r="D17" i="20" s="1"/>
  <c r="C6" i="20"/>
  <c r="B6" i="20"/>
  <c r="D29" i="19"/>
  <c r="C26" i="19"/>
  <c r="B26" i="19"/>
  <c r="D21" i="19"/>
  <c r="D26" i="19" s="1"/>
  <c r="D17" i="19"/>
  <c r="C17" i="19"/>
  <c r="B17" i="19"/>
  <c r="D10" i="19"/>
  <c r="C6" i="19"/>
  <c r="B6" i="19"/>
  <c r="D29" i="18"/>
  <c r="C26" i="18"/>
  <c r="B26" i="18"/>
  <c r="D21" i="18"/>
  <c r="D26" i="18" s="1"/>
  <c r="D6" i="18" s="1"/>
  <c r="D17" i="18"/>
  <c r="C17" i="18"/>
  <c r="B17" i="18"/>
  <c r="D10" i="18"/>
  <c r="C6" i="18"/>
  <c r="B6" i="18"/>
  <c r="G11" i="1"/>
  <c r="D29" i="17"/>
  <c r="C26" i="17"/>
  <c r="B26" i="17"/>
  <c r="D21" i="17"/>
  <c r="D26" i="17" s="1"/>
  <c r="C17" i="17"/>
  <c r="B17" i="17"/>
  <c r="D10" i="17"/>
  <c r="D17" i="17" s="1"/>
  <c r="C6" i="17"/>
  <c r="B6" i="17"/>
  <c r="D29" i="16"/>
  <c r="C26" i="16"/>
  <c r="B26" i="16"/>
  <c r="D21" i="16"/>
  <c r="D26" i="16" s="1"/>
  <c r="C17" i="16"/>
  <c r="B17" i="16"/>
  <c r="D10" i="16"/>
  <c r="D17" i="16" s="1"/>
  <c r="C6" i="16"/>
  <c r="D29" i="15"/>
  <c r="D26" i="15"/>
  <c r="C26" i="15"/>
  <c r="B26" i="15"/>
  <c r="D21" i="15"/>
  <c r="D17" i="15"/>
  <c r="C17" i="15"/>
  <c r="C6" i="15" s="1"/>
  <c r="B17" i="15"/>
  <c r="B6" i="15" s="1"/>
  <c r="D10" i="15"/>
  <c r="D29" i="14"/>
  <c r="C26" i="14"/>
  <c r="B26" i="14"/>
  <c r="D21" i="14"/>
  <c r="D26" i="14" s="1"/>
  <c r="C17" i="14"/>
  <c r="C6" i="14" s="1"/>
  <c r="B17" i="14"/>
  <c r="B6" i="14" s="1"/>
  <c r="D10" i="14"/>
  <c r="D17" i="14" s="1"/>
  <c r="D29" i="13"/>
  <c r="C26" i="13"/>
  <c r="B26" i="13"/>
  <c r="D21" i="13"/>
  <c r="D26" i="13" s="1"/>
  <c r="C17" i="13"/>
  <c r="C6" i="13" s="1"/>
  <c r="B17" i="13"/>
  <c r="D10" i="13"/>
  <c r="D17" i="13" s="1"/>
  <c r="D29" i="12"/>
  <c r="C26" i="12"/>
  <c r="B26" i="12"/>
  <c r="D21" i="12"/>
  <c r="D26" i="12" s="1"/>
  <c r="C17" i="12"/>
  <c r="C6" i="12" s="1"/>
  <c r="B17" i="12"/>
  <c r="B6" i="12" s="1"/>
  <c r="D10" i="12"/>
  <c r="D17" i="12" s="1"/>
  <c r="D29" i="10"/>
  <c r="D26" i="10"/>
  <c r="C26" i="10"/>
  <c r="B26" i="10"/>
  <c r="D21" i="10"/>
  <c r="C17" i="10"/>
  <c r="B17" i="10"/>
  <c r="D10" i="10"/>
  <c r="D17" i="10" s="1"/>
  <c r="D6" i="10" s="1"/>
  <c r="H12" i="1" l="1"/>
  <c r="H21" i="1" s="1"/>
  <c r="F21" i="1"/>
  <c r="D6" i="21"/>
  <c r="D6" i="20"/>
  <c r="D6" i="19"/>
  <c r="D6" i="17"/>
  <c r="D6" i="16"/>
  <c r="B6" i="16"/>
  <c r="D6" i="15"/>
  <c r="D6" i="14"/>
  <c r="B6" i="13"/>
  <c r="D6" i="13"/>
  <c r="D6" i="12"/>
  <c r="C6" i="10"/>
  <c r="B6" i="10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<sst xmlns="http://schemas.openxmlformats.org/spreadsheetml/2006/main" count="346" uniqueCount="60">
  <si>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</si>
  <si>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</si>
  <si>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</si>
  <si>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</si>
  <si>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</si>
  <si>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</si>
  <si>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</si>
  <si>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</si>
  <si>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</si>
  <si>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</si>
  <si>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</si>
  <si>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</si>
  <si>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</si>
  <si>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</si>
  <si>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</si>
  <si>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</si>
  <si>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</si>
  <si>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</si>
  <si>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</si>
  <si>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</si>
  <si>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</si>
  <si>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</si>
  <si>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</si>
  <si>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</si>
  <si>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</si>
  <si>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</si>
  <si>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</si>
  <si>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</si>
  <si>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</si>
  <si>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</si>
  <si>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</si>
  <si>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</si>
  <si>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</si>
  <si>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</si>
  <si>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</si>
  <si>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</si>
  <si>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</si>
  <si>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</si>
  <si>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</si>
  <si>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</si>
  <si>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</si>
  <si>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</si>
  <si>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</si>
  <si>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</si>
  <si>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</si>
  <si>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Council Chamber Upgrande</t>
  </si>
  <si>
    <t>Appreciation Dinner</t>
  </si>
  <si>
    <t>Edward King House Roof Replacement</t>
  </si>
  <si>
    <t>Fire Dispatch Console</t>
  </si>
  <si>
    <t>Fire Station 5 Windows Replacement</t>
  </si>
  <si>
    <t>Easton Beach Improvement</t>
  </si>
  <si>
    <t>Edward King House Electrical Upgrade</t>
  </si>
  <si>
    <t>Federal Infrastructure Grant Support Services</t>
  </si>
  <si>
    <t>Broadband Consulting</t>
  </si>
  <si>
    <t>Road Improvement</t>
  </si>
  <si>
    <t>Playground Improvement</t>
  </si>
  <si>
    <t>West Side Fiber Ring</t>
  </si>
  <si>
    <t>LW Force Main Cleaning Project</t>
  </si>
  <si>
    <t>City of Newport</t>
  </si>
  <si>
    <t>Alessandro Casagrande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</si>
</sst>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0" xfId="0" applyBorder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Border="1" applyAlignment="1">
      <alignment horizontal="left"/>
    </xf>
    <xf numFmtId="0" fontId="2" fillId="0" borderId="8" xfId="0" applyFont="1" applyFill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0" fillId="0" borderId="8" xfId="0" applyFill="1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ont="1" applyFill="1" applyBorder="1" applyAlignment="1"/>
    <xf numFmtId="0" fontId="2" fillId="0" borderId="0" xfId="0" applyFont="1" applyFill="1" applyBorder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Fill="1"/>
    <xf numFmtId="0" fontId="0" fillId="8" borderId="0" xfId="0" applyFill="1"/>
    <xf numFmtId="43" fontId="0" fillId="5" borderId="0" xfId="1" applyNumberFormat="1" applyFont="1" applyFill="1"/>
    <xf numFmtId="43" fontId="0" fillId="5" borderId="10" xfId="1" applyNumberFormat="1" applyFont="1" applyFill="1" applyBorder="1"/>
    <xf numFmtId="43" fontId="0" fillId="6" borderId="0" xfId="1" applyNumberFormat="1" applyFont="1" applyFill="1"/>
    <xf numFmtId="43" fontId="0" fillId="6" borderId="10" xfId="1" applyNumberFormat="1" applyFont="1" applyFill="1" applyBorder="1"/>
    <xf numFmtId="43" fontId="0" fillId="7" borderId="0" xfId="1" applyNumberFormat="1" applyFont="1" applyFill="1"/>
    <xf numFmtId="43" fontId="0" fillId="8" borderId="0" xfId="1" applyNumberFormat="1" applyFont="1" applyFill="1"/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wrapText="1"/>
    </xf>
    <xf numFmtId="164" fontId="0" fillId="2" borderId="7" xfId="2" applyNumberFormat="1" applyFont="1" applyFill="1" applyBorder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/>
    <xf numFmtId="164" fontId="2" fillId="0" borderId="3" xfId="2" applyNumberFormat="1" applyFont="1" applyFill="1" applyBorder="1"/>
    <xf numFmtId="164" fontId="0" fillId="0" borderId="0" xfId="0" applyNumberFormat="1" applyFill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9" xfId="0" applyNumberFormat="1" applyFill="1" applyBorder="1"/>
    <xf numFmtId="14" fontId="0" fillId="2" borderId="8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zoomScale="70" zoomScaleNormal="70" workbookViewId="0">
      <selection activeCell="C14" sqref="C14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style="31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85546875" bestFit="1" customWidth="1"/>
    <col min="17" max="17" width="10.42578125" bestFit="1" customWidth="1"/>
  </cols>
  <sheetData>
    <row r="1" spans="2:19" x14ac:dyDescent="0.25">
      <c r="B1" t="s">
        <v>2</v>
      </c>
      <c r="C1" s="11" t="s">
        <v>58</v>
      </c>
      <c r="E1" s="13" t="s">
        <v>6</v>
      </c>
      <c r="G1" s="54" t="s">
        <v>17</v>
      </c>
      <c r="H1" s="55"/>
    </row>
    <row r="2" spans="2:19" x14ac:dyDescent="0.25">
      <c r="B2" t="s">
        <v>1</v>
      </c>
      <c r="C2" s="11" t="s">
        <v>59</v>
      </c>
      <c r="E2" s="10"/>
      <c r="F2" t="s">
        <v>7</v>
      </c>
      <c r="G2" s="8" t="s">
        <v>4</v>
      </c>
      <c r="H2" s="9" t="s">
        <v>5</v>
      </c>
    </row>
    <row r="3" spans="2:19" x14ac:dyDescent="0.25">
      <c r="B3" t="s">
        <v>19</v>
      </c>
      <c r="C3" s="52">
        <v>45107</v>
      </c>
      <c r="D3" s="2"/>
      <c r="E3" s="31"/>
      <c r="F3" s="31"/>
      <c r="G3" s="6" t="s">
        <v>38</v>
      </c>
      <c r="H3" s="12">
        <v>2547004.58</v>
      </c>
    </row>
    <row r="4" spans="2:19" x14ac:dyDescent="0.25">
      <c r="B4" t="s">
        <v>3</v>
      </c>
      <c r="C4" s="53">
        <v>45349</v>
      </c>
      <c r="G4" s="6" t="s">
        <v>0</v>
      </c>
      <c r="H4" s="12">
        <v>4726594.16</v>
      </c>
    </row>
    <row r="5" spans="2:19" ht="15.75" thickBot="1" x14ac:dyDescent="0.3">
      <c r="G5" s="7" t="s">
        <v>39</v>
      </c>
      <c r="H5" s="41">
        <v>0</v>
      </c>
    </row>
    <row r="6" spans="2:19" x14ac:dyDescent="0.25">
      <c r="O6" s="2"/>
      <c r="P6" s="2"/>
      <c r="Q6" s="2"/>
      <c r="R6" s="2"/>
      <c r="S6" s="2"/>
    </row>
    <row r="7" spans="2:19" x14ac:dyDescent="0.25">
      <c r="O7" s="2"/>
      <c r="P7" s="2"/>
      <c r="Q7" s="2"/>
      <c r="R7" s="2"/>
      <c r="S7" s="2"/>
    </row>
    <row r="8" spans="2:19" x14ac:dyDescent="0.25">
      <c r="O8" s="2"/>
      <c r="P8" s="2"/>
      <c r="Q8" s="2"/>
      <c r="R8" s="2"/>
      <c r="S8" s="2"/>
    </row>
    <row r="9" spans="2:19" x14ac:dyDescent="0.25">
      <c r="O9" s="2"/>
      <c r="P9" s="2"/>
      <c r="Q9" s="2"/>
      <c r="R9" s="2"/>
      <c r="S9" s="2"/>
    </row>
    <row r="10" spans="2:19" ht="30.75" customHeight="1" x14ac:dyDescent="0.25">
      <c r="O10" s="2"/>
      <c r="P10" s="2"/>
      <c r="Q10" s="2"/>
      <c r="R10" s="2"/>
      <c r="S10" s="2"/>
    </row>
    <row r="11" spans="2:19" ht="45.75" customHeight="1" x14ac:dyDescent="0.25">
      <c r="B11" s="15" t="s">
        <v>18</v>
      </c>
      <c r="C11" s="15"/>
      <c r="D11" s="15"/>
      <c r="E11" s="19"/>
      <c r="F11" s="15" t="s">
        <v>20</v>
      </c>
      <c r="G11" s="42" t="str">
        <f>"Amount Actually Spent on Projects from inception through Fiscal Year End:     "&amp;TEXT(C3, "M-DD-YYYY")</f>
        <v>Amount Actually Spent on Projects from inception through Fiscal Year End:     6-30-2023</v>
      </c>
      <c r="H11" s="42" t="s">
        <v>21</v>
      </c>
      <c r="I11" s="43"/>
      <c r="J11" s="24"/>
      <c r="O11" s="17"/>
      <c r="P11" s="2"/>
      <c r="Q11" s="2"/>
      <c r="R11" s="2"/>
      <c r="S11" s="2"/>
    </row>
    <row r="12" spans="2:19" ht="45.75" customHeight="1" x14ac:dyDescent="0.25">
      <c r="B12" s="14" t="s">
        <v>8</v>
      </c>
      <c r="C12" s="14"/>
      <c r="D12" s="14"/>
      <c r="E12" s="14"/>
      <c r="F12" s="46">
        <f>'Council Chamber Upgrade'!B6+'Appreciation Dinner'!B6+'Edward King House Roof Replac'!B6+'Fire Dispatch Console'!B6+'Fire Station 5 Windows Replacem'!B6+'Easton Beach Improvement'!B6+'Edward King House Electrical Up'!B6+'Federal Infrastructure Grant'!B6+'Broadband Consulting'!B6+'Road Improvement'!B6+'Playground Improvement'!B6+'West Side Fiber Ring'!B6+'LW Force Main Cleaning Project'!B6</f>
        <v>4642957.95</v>
      </c>
      <c r="G12" s="46">
        <f>'Council Chamber Upgrade'!C6+'Appreciation Dinner'!C6+'Edward King House Roof Replac'!C6+'Fire Dispatch Console'!C6+'Fire Station 5 Windows Replacem'!C6+'Easton Beach Improvement'!C6+'Edward King House Electrical Up'!C6+'Federal Infrastructure Grant'!C6+'Broadband Consulting'!C6+'Road Improvement'!C6+'Playground Improvement'!C6+'West Side Fiber Ring'!C6+'LW Force Main Cleaning Project'!C6</f>
        <v>2385670.23</v>
      </c>
      <c r="H12" s="46">
        <f>F12-G12</f>
        <v>2257287.7200000002</v>
      </c>
      <c r="I12" s="39"/>
      <c r="J12" s="2"/>
      <c r="K12" s="2"/>
      <c r="O12" s="16"/>
      <c r="P12" s="16"/>
      <c r="Q12" s="16"/>
      <c r="R12" s="16"/>
      <c r="S12" s="16"/>
    </row>
    <row r="13" spans="2:19" ht="45.75" customHeight="1" x14ac:dyDescent="0.25">
      <c r="B13" s="56" t="s">
        <v>9</v>
      </c>
      <c r="C13" s="56"/>
      <c r="D13" s="56"/>
      <c r="E13" s="56"/>
      <c r="F13" s="46">
        <v>0</v>
      </c>
      <c r="G13" s="46">
        <v>0</v>
      </c>
      <c r="H13" s="46">
        <v>0</v>
      </c>
      <c r="I13" s="39"/>
      <c r="J13" s="16"/>
      <c r="K13" s="16"/>
      <c r="L13" s="31"/>
      <c r="O13" s="16"/>
      <c r="P13" s="16"/>
      <c r="Q13" s="16"/>
      <c r="R13" s="16"/>
      <c r="S13" s="16"/>
    </row>
    <row r="14" spans="2:19" ht="45.75" customHeight="1" x14ac:dyDescent="0.25">
      <c r="B14" s="14" t="s">
        <v>10</v>
      </c>
      <c r="C14" s="14"/>
      <c r="D14" s="14"/>
      <c r="E14" s="14"/>
      <c r="F14" s="46">
        <v>0</v>
      </c>
      <c r="G14" s="46">
        <v>0</v>
      </c>
      <c r="H14" s="46">
        <v>0</v>
      </c>
      <c r="I14" s="39"/>
      <c r="J14" s="2"/>
      <c r="K14" s="2"/>
      <c r="L14" s="39"/>
      <c r="M14" s="16"/>
      <c r="N14" s="16"/>
      <c r="O14" s="16"/>
      <c r="P14" s="16"/>
      <c r="Q14" s="16"/>
      <c r="R14" s="16"/>
      <c r="S14" s="16"/>
    </row>
    <row r="15" spans="2:19" ht="45.75" customHeight="1" x14ac:dyDescent="0.25">
      <c r="B15" s="14" t="s">
        <v>11</v>
      </c>
      <c r="C15" s="14"/>
      <c r="D15" s="14"/>
      <c r="E15" s="14"/>
      <c r="F15" s="46">
        <v>0</v>
      </c>
      <c r="G15" s="46">
        <v>0</v>
      </c>
      <c r="H15" s="46">
        <v>0</v>
      </c>
      <c r="I15" s="39"/>
      <c r="J15" s="2"/>
      <c r="K15" s="2"/>
      <c r="L15" s="39"/>
      <c r="M15" s="16"/>
      <c r="N15" s="16"/>
      <c r="O15" s="16"/>
      <c r="P15" s="16"/>
      <c r="Q15" s="16"/>
      <c r="R15" s="16"/>
      <c r="S15" s="16"/>
    </row>
    <row r="16" spans="2:19" ht="45.75" customHeight="1" x14ac:dyDescent="0.25">
      <c r="B16" s="56" t="s">
        <v>12</v>
      </c>
      <c r="C16" s="56"/>
      <c r="D16" s="56"/>
      <c r="E16" s="56"/>
      <c r="F16" s="46">
        <v>0</v>
      </c>
      <c r="G16" s="46">
        <v>0</v>
      </c>
      <c r="H16" s="46">
        <v>0</v>
      </c>
      <c r="I16" s="39"/>
      <c r="J16" s="16"/>
      <c r="K16" s="16"/>
      <c r="L16" s="39"/>
      <c r="M16" s="16"/>
      <c r="N16" s="16"/>
      <c r="O16" s="16"/>
      <c r="P16" s="16"/>
      <c r="Q16" s="16"/>
      <c r="R16" s="16"/>
      <c r="S16" s="16"/>
    </row>
    <row r="17" spans="2:19" ht="45.75" customHeight="1" x14ac:dyDescent="0.25">
      <c r="B17" s="18" t="s">
        <v>13</v>
      </c>
      <c r="C17" s="18"/>
      <c r="D17" s="18"/>
      <c r="E17" s="18"/>
      <c r="F17" s="46">
        <v>0</v>
      </c>
      <c r="G17" s="46">
        <v>0</v>
      </c>
      <c r="H17" s="46">
        <v>0</v>
      </c>
      <c r="I17" s="39"/>
      <c r="J17" s="17"/>
      <c r="K17" s="17"/>
      <c r="L17" s="39"/>
      <c r="M17" s="16"/>
      <c r="N17" s="16"/>
      <c r="O17" s="16"/>
      <c r="P17" s="16"/>
      <c r="Q17" s="16"/>
      <c r="R17" s="16"/>
      <c r="S17" s="16"/>
    </row>
    <row r="18" spans="2:19" ht="45.75" customHeight="1" x14ac:dyDescent="0.25">
      <c r="B18" s="18" t="s">
        <v>14</v>
      </c>
      <c r="C18" s="18"/>
      <c r="D18" s="18"/>
      <c r="E18" s="18"/>
      <c r="F18" s="46">
        <v>0</v>
      </c>
      <c r="G18" s="46">
        <v>0</v>
      </c>
      <c r="H18" s="46">
        <v>0</v>
      </c>
      <c r="I18" s="39"/>
      <c r="J18" s="16"/>
      <c r="K18" s="16"/>
      <c r="L18" s="39"/>
      <c r="M18" s="16"/>
      <c r="N18" s="16"/>
      <c r="O18" s="16"/>
      <c r="P18" s="16"/>
      <c r="Q18" s="16"/>
      <c r="R18" s="16"/>
      <c r="S18" s="16"/>
    </row>
    <row r="19" spans="2:19" x14ac:dyDescent="0.25">
      <c r="B19" s="18"/>
      <c r="C19" s="18"/>
      <c r="D19" s="18"/>
      <c r="E19" s="18"/>
      <c r="F19" s="23"/>
      <c r="G19" s="23"/>
      <c r="H19" s="23"/>
      <c r="I19" s="39"/>
      <c r="J19" s="16"/>
      <c r="K19" s="16"/>
      <c r="N19" s="24" t="s">
        <v>15</v>
      </c>
    </row>
    <row r="20" spans="2:19" x14ac:dyDescent="0.25">
      <c r="B20" s="18"/>
      <c r="C20" s="18"/>
      <c r="D20" s="18"/>
      <c r="E20" s="18"/>
      <c r="F20" s="23"/>
      <c r="G20" s="23"/>
      <c r="H20" s="23"/>
      <c r="I20" s="39"/>
      <c r="J20" s="16"/>
      <c r="K20" s="16"/>
      <c r="N20" s="24"/>
    </row>
    <row r="21" spans="2:19" ht="15.75" thickBot="1" x14ac:dyDescent="0.3">
      <c r="B21" s="20" t="s">
        <v>16</v>
      </c>
      <c r="C21" s="21">
        <f>SUM(H3:H5)</f>
        <v>7273598.7400000002</v>
      </c>
      <c r="D21" s="22"/>
      <c r="E21" s="21"/>
      <c r="F21" s="22">
        <f>SUM(F12:F18)</f>
        <v>4642957.95</v>
      </c>
      <c r="G21" s="22">
        <f t="shared" ref="G21:H21" si="0">SUM(G12:G18)</f>
        <v>2385670.23</v>
      </c>
      <c r="H21" s="22">
        <f t="shared" si="0"/>
        <v>2257287.7200000002</v>
      </c>
      <c r="I21" s="44"/>
      <c r="J21" s="21"/>
      <c r="K21" s="21"/>
      <c r="L21" s="21">
        <f>SUM(I12:I18)</f>
        <v>0</v>
      </c>
      <c r="M21" s="27"/>
      <c r="N21" s="25">
        <f>C21-J21</f>
        <v>7273598.7400000002</v>
      </c>
    </row>
    <row r="22" spans="2:19" ht="15.75" thickTop="1" x14ac:dyDescent="0.25">
      <c r="B22" s="40" t="s">
        <v>37</v>
      </c>
      <c r="C22" s="5">
        <f>C21-F21</f>
        <v>2630640.79</v>
      </c>
      <c r="H22" s="3"/>
    </row>
    <row r="23" spans="2:19" x14ac:dyDescent="0.25">
      <c r="B23" s="1"/>
      <c r="H23" s="4"/>
    </row>
    <row r="24" spans="2:19" x14ac:dyDescent="0.25">
      <c r="I24" s="45"/>
    </row>
    <row r="25" spans="2:19" x14ac:dyDescent="0.25">
      <c r="I25" s="45"/>
    </row>
    <row r="26" spans="2:19" x14ac:dyDescent="0.25">
      <c r="I26" s="45"/>
    </row>
    <row r="27" spans="2:19" x14ac:dyDescent="0.25">
      <c r="I27" s="45"/>
    </row>
    <row r="28" spans="2:19" x14ac:dyDescent="0.25">
      <c r="I28" s="45"/>
    </row>
    <row r="29" spans="2:19" x14ac:dyDescent="0.25">
      <c r="I29" s="45"/>
    </row>
    <row r="30" spans="2:19" x14ac:dyDescent="0.25">
      <c r="I30" s="45"/>
    </row>
    <row r="31" spans="2:19" x14ac:dyDescent="0.25">
      <c r="I31" s="45"/>
    </row>
    <row r="32" spans="2:19" x14ac:dyDescent="0.25">
      <c r="I32" s="45"/>
    </row>
    <row r="33" spans="9:9" x14ac:dyDescent="0.25">
      <c r="I33" s="45"/>
    </row>
    <row r="34" spans="9:9" x14ac:dyDescent="0.25">
      <c r="I34" s="45"/>
    </row>
    <row r="35" spans="9:9" x14ac:dyDescent="0.25">
      <c r="I35" s="45"/>
    </row>
    <row r="36" spans="9:9" x14ac:dyDescent="0.25">
      <c r="I36" s="45"/>
    </row>
    <row r="37" spans="9:9" x14ac:dyDescent="0.25">
      <c r="I37" s="45"/>
    </row>
    <row r="38" spans="9:9" x14ac:dyDescent="0.25">
      <c r="I38" s="45"/>
    </row>
    <row r="39" spans="9:9" x14ac:dyDescent="0.25">
      <c r="I39" s="45"/>
    </row>
    <row r="40" spans="9:9" x14ac:dyDescent="0.25">
      <c r="I40" s="45"/>
    </row>
    <row r="41" spans="9:9" x14ac:dyDescent="0.25">
      <c r="I41" s="45"/>
    </row>
    <row r="42" spans="9:9" x14ac:dyDescent="0.25">
      <c r="I42" s="45"/>
    </row>
    <row r="43" spans="9:9" x14ac:dyDescent="0.25">
      <c r="I43" s="45"/>
    </row>
    <row r="44" spans="9:9" x14ac:dyDescent="0.25">
      <c r="I44" s="45"/>
    </row>
    <row r="45" spans="9:9" x14ac:dyDescent="0.25">
      <c r="I45" s="45"/>
    </row>
    <row r="46" spans="9:9" x14ac:dyDescent="0.25">
      <c r="I46" s="45"/>
    </row>
    <row r="47" spans="9:9" x14ac:dyDescent="0.25">
      <c r="I47" s="45"/>
    </row>
    <row r="48" spans="9:9" x14ac:dyDescent="0.25">
      <c r="I48" s="45"/>
    </row>
    <row r="49" spans="9:9" x14ac:dyDescent="0.25">
      <c r="I49" s="45"/>
    </row>
    <row r="50" spans="9:9" x14ac:dyDescent="0.25">
      <c r="I50" s="45"/>
    </row>
    <row r="51" spans="9:9" x14ac:dyDescent="0.25">
      <c r="I51" s="45"/>
    </row>
    <row r="52" spans="9:9" x14ac:dyDescent="0.25">
      <c r="I52" s="45"/>
    </row>
    <row r="53" spans="9:9" x14ac:dyDescent="0.25">
      <c r="I53" s="45"/>
    </row>
    <row r="54" spans="9:9" x14ac:dyDescent="0.25">
      <c r="I54" s="45"/>
    </row>
    <row r="55" spans="9:9" x14ac:dyDescent="0.25">
      <c r="I55" s="45"/>
    </row>
    <row r="56" spans="9:9" x14ac:dyDescent="0.25">
      <c r="I56" s="45"/>
    </row>
    <row r="57" spans="9:9" x14ac:dyDescent="0.25">
      <c r="I57" s="45"/>
    </row>
    <row r="58" spans="9:9" x14ac:dyDescent="0.25">
      <c r="I58" s="45"/>
    </row>
    <row r="59" spans="9:9" x14ac:dyDescent="0.25">
      <c r="I59" s="45"/>
    </row>
    <row r="60" spans="9:9" x14ac:dyDescent="0.25">
      <c r="I60" s="45"/>
    </row>
    <row r="61" spans="9:9" x14ac:dyDescent="0.25">
      <c r="I61" s="45"/>
    </row>
    <row r="62" spans="9:9" x14ac:dyDescent="0.25">
      <c r="I62" s="45"/>
    </row>
    <row r="63" spans="9:9" x14ac:dyDescent="0.25">
      <c r="I63" s="45"/>
    </row>
    <row r="64" spans="9:9" x14ac:dyDescent="0.25">
      <c r="I64" s="45"/>
    </row>
    <row r="65" spans="9:9" x14ac:dyDescent="0.25">
      <c r="I65" s="45"/>
    </row>
    <row r="66" spans="9:9" x14ac:dyDescent="0.25">
      <c r="I66" s="45"/>
    </row>
    <row r="67" spans="9:9" x14ac:dyDescent="0.25">
      <c r="I67" s="45"/>
    </row>
    <row r="68" spans="9:9" x14ac:dyDescent="0.25">
      <c r="I68" s="45"/>
    </row>
    <row r="69" spans="9:9" x14ac:dyDescent="0.25">
      <c r="I69" s="45"/>
    </row>
    <row r="70" spans="9:9" x14ac:dyDescent="0.25">
      <c r="I70" s="45"/>
    </row>
    <row r="71" spans="9:9" x14ac:dyDescent="0.25">
      <c r="I71" s="45"/>
    </row>
    <row r="72" spans="9:9" x14ac:dyDescent="0.25">
      <c r="I72" s="45"/>
    </row>
    <row r="73" spans="9:9" x14ac:dyDescent="0.25">
      <c r="I73" s="45"/>
    </row>
    <row r="74" spans="9:9" x14ac:dyDescent="0.25">
      <c r="I74" s="45"/>
    </row>
    <row r="75" spans="9:9" x14ac:dyDescent="0.25">
      <c r="I75" s="45"/>
    </row>
    <row r="76" spans="9:9" x14ac:dyDescent="0.25">
      <c r="I76" s="45"/>
    </row>
    <row r="77" spans="9:9" x14ac:dyDescent="0.25">
      <c r="I77" s="45"/>
    </row>
    <row r="78" spans="9:9" x14ac:dyDescent="0.25">
      <c r="I78" s="45"/>
    </row>
    <row r="79" spans="9:9" x14ac:dyDescent="0.25">
      <c r="I79" s="45"/>
    </row>
    <row r="80" spans="9:9" x14ac:dyDescent="0.25">
      <c r="I80" s="45"/>
    </row>
    <row r="81" spans="9:9" x14ac:dyDescent="0.25">
      <c r="I81" s="45"/>
    </row>
    <row r="82" spans="9:9" x14ac:dyDescent="0.25">
      <c r="I82" s="45"/>
    </row>
    <row r="83" spans="9:9" x14ac:dyDescent="0.25">
      <c r="I83" s="45"/>
    </row>
    <row r="84" spans="9:9" x14ac:dyDescent="0.25">
      <c r="I84" s="45"/>
    </row>
    <row r="85" spans="9:9" x14ac:dyDescent="0.25">
      <c r="I85" s="45"/>
    </row>
    <row r="86" spans="9:9" x14ac:dyDescent="0.25">
      <c r="I86" s="45"/>
    </row>
    <row r="87" spans="9:9" x14ac:dyDescent="0.25">
      <c r="I87" s="45"/>
    </row>
    <row r="88" spans="9:9" x14ac:dyDescent="0.25">
      <c r="I88" s="45"/>
    </row>
    <row r="89" spans="9:9" x14ac:dyDescent="0.25">
      <c r="I89" s="45"/>
    </row>
    <row r="90" spans="9:9" x14ac:dyDescent="0.25">
      <c r="I90" s="45"/>
    </row>
    <row r="91" spans="9:9" x14ac:dyDescent="0.25">
      <c r="I91" s="45"/>
    </row>
    <row r="92" spans="9:9" x14ac:dyDescent="0.25">
      <c r="I92" s="45"/>
    </row>
    <row r="93" spans="9:9" x14ac:dyDescent="0.25">
      <c r="I93" s="45"/>
    </row>
    <row r="94" spans="9:9" x14ac:dyDescent="0.25">
      <c r="I94" s="45"/>
    </row>
    <row r="95" spans="9:9" x14ac:dyDescent="0.25">
      <c r="I95" s="45"/>
    </row>
    <row r="96" spans="9:9" x14ac:dyDescent="0.25">
      <c r="I96" s="45"/>
    </row>
    <row r="97" spans="9:9" x14ac:dyDescent="0.25">
      <c r="I97" s="45"/>
    </row>
    <row r="98" spans="9:9" x14ac:dyDescent="0.25">
      <c r="I98" s="45"/>
    </row>
    <row r="99" spans="9:9" x14ac:dyDescent="0.25">
      <c r="I99" s="45"/>
    </row>
    <row r="100" spans="9:9" x14ac:dyDescent="0.25">
      <c r="I100" s="45"/>
    </row>
    <row r="101" spans="9:9" x14ac:dyDescent="0.25">
      <c r="I101" s="45"/>
    </row>
    <row r="102" spans="9:9" x14ac:dyDescent="0.25">
      <c r="I102" s="45"/>
    </row>
    <row r="103" spans="9:9" x14ac:dyDescent="0.25">
      <c r="I103" s="45"/>
    </row>
    <row r="104" spans="9:9" x14ac:dyDescent="0.25">
      <c r="I104" s="45"/>
    </row>
    <row r="105" spans="9:9" x14ac:dyDescent="0.25">
      <c r="I105" s="45"/>
    </row>
    <row r="106" spans="9:9" x14ac:dyDescent="0.25">
      <c r="I106" s="45"/>
    </row>
    <row r="107" spans="9:9" x14ac:dyDescent="0.25">
      <c r="I107" s="45"/>
    </row>
    <row r="108" spans="9:9" x14ac:dyDescent="0.25">
      <c r="I108" s="45"/>
    </row>
    <row r="109" spans="9:9" x14ac:dyDescent="0.25">
      <c r="I109" s="45"/>
    </row>
    <row r="110" spans="9:9" x14ac:dyDescent="0.25">
      <c r="I110" s="45"/>
    </row>
    <row r="111" spans="9:9" x14ac:dyDescent="0.25">
      <c r="I111" s="45"/>
    </row>
    <row r="112" spans="9:9" x14ac:dyDescent="0.25">
      <c r="I112" s="45"/>
    </row>
    <row r="113" spans="9:9" x14ac:dyDescent="0.25">
      <c r="I113" s="45"/>
    </row>
    <row r="114" spans="9:9" x14ac:dyDescent="0.25">
      <c r="I114" s="45"/>
    </row>
    <row r="115" spans="9:9" x14ac:dyDescent="0.25">
      <c r="I115" s="45"/>
    </row>
    <row r="116" spans="9:9" x14ac:dyDescent="0.25">
      <c r="I116" s="45"/>
    </row>
    <row r="117" spans="9:9" x14ac:dyDescent="0.25">
      <c r="I117" s="45"/>
    </row>
    <row r="118" spans="9:9" x14ac:dyDescent="0.25">
      <c r="I118" s="45"/>
    </row>
    <row r="119" spans="9:9" x14ac:dyDescent="0.25">
      <c r="I119" s="45"/>
    </row>
    <row r="120" spans="9:9" x14ac:dyDescent="0.25">
      <c r="I120" s="45"/>
    </row>
    <row r="121" spans="9:9" x14ac:dyDescent="0.25">
      <c r="I121" s="45"/>
    </row>
    <row r="122" spans="9:9" x14ac:dyDescent="0.25">
      <c r="I122" s="45"/>
    </row>
    <row r="123" spans="9:9" x14ac:dyDescent="0.25">
      <c r="I123" s="45"/>
    </row>
    <row r="124" spans="9:9" x14ac:dyDescent="0.25">
      <c r="I124" s="45"/>
    </row>
    <row r="125" spans="9:9" x14ac:dyDescent="0.25">
      <c r="I125" s="45"/>
    </row>
    <row r="126" spans="9:9" x14ac:dyDescent="0.25">
      <c r="I126" s="45"/>
    </row>
    <row r="127" spans="9:9" x14ac:dyDescent="0.25">
      <c r="I127" s="45"/>
    </row>
    <row r="128" spans="9:9" x14ac:dyDescent="0.25">
      <c r="I128" s="45"/>
    </row>
    <row r="129" spans="9:9" x14ac:dyDescent="0.25">
      <c r="I129" s="45"/>
    </row>
    <row r="130" spans="9:9" x14ac:dyDescent="0.25">
      <c r="I130" s="45"/>
    </row>
    <row r="131" spans="9:9" x14ac:dyDescent="0.25">
      <c r="I131" s="45"/>
    </row>
    <row r="132" spans="9:9" x14ac:dyDescent="0.25">
      <c r="I132" s="45"/>
    </row>
    <row r="133" spans="9:9" x14ac:dyDescent="0.25">
      <c r="I133" s="45"/>
    </row>
    <row r="134" spans="9:9" x14ac:dyDescent="0.25">
      <c r="I134" s="45"/>
    </row>
    <row r="135" spans="9:9" x14ac:dyDescent="0.25">
      <c r="I135" s="45"/>
    </row>
    <row r="136" spans="9:9" x14ac:dyDescent="0.25">
      <c r="I136" s="45"/>
    </row>
    <row r="137" spans="9:9" x14ac:dyDescent="0.25">
      <c r="I137" s="45"/>
    </row>
    <row r="138" spans="9:9" x14ac:dyDescent="0.25">
      <c r="I138" s="45"/>
    </row>
    <row r="139" spans="9:9" x14ac:dyDescent="0.25">
      <c r="I139" s="45"/>
    </row>
    <row r="140" spans="9:9" x14ac:dyDescent="0.25">
      <c r="I140" s="45"/>
    </row>
    <row r="141" spans="9:9" x14ac:dyDescent="0.25">
      <c r="I141" s="45"/>
    </row>
    <row r="142" spans="9:9" x14ac:dyDescent="0.25">
      <c r="I142" s="45"/>
    </row>
    <row r="143" spans="9:9" x14ac:dyDescent="0.25">
      <c r="I143" s="45"/>
    </row>
    <row r="144" spans="9:9" x14ac:dyDescent="0.25">
      <c r="I144" s="45"/>
    </row>
    <row r="145" spans="9:9" x14ac:dyDescent="0.25">
      <c r="I145" s="45"/>
    </row>
    <row r="146" spans="9:9" x14ac:dyDescent="0.25">
      <c r="I146" s="45"/>
    </row>
    <row r="147" spans="9:9" x14ac:dyDescent="0.25">
      <c r="I147" s="45"/>
    </row>
    <row r="148" spans="9:9" x14ac:dyDescent="0.25">
      <c r="I148" s="45"/>
    </row>
    <row r="149" spans="9:9" x14ac:dyDescent="0.25">
      <c r="I149" s="45"/>
    </row>
    <row r="150" spans="9:9" x14ac:dyDescent="0.25">
      <c r="I150" s="45"/>
    </row>
    <row r="151" spans="9:9" x14ac:dyDescent="0.25">
      <c r="I151" s="45"/>
    </row>
    <row r="152" spans="9:9" x14ac:dyDescent="0.25">
      <c r="I152" s="45"/>
    </row>
    <row r="153" spans="9:9" x14ac:dyDescent="0.25">
      <c r="I153" s="45"/>
    </row>
    <row r="154" spans="9:9" x14ac:dyDescent="0.25">
      <c r="I154" s="45"/>
    </row>
    <row r="155" spans="9:9" x14ac:dyDescent="0.25">
      <c r="I155" s="45"/>
    </row>
    <row r="156" spans="9:9" x14ac:dyDescent="0.25">
      <c r="I156" s="45"/>
    </row>
    <row r="157" spans="9:9" x14ac:dyDescent="0.25">
      <c r="I157" s="45"/>
    </row>
    <row r="158" spans="9:9" x14ac:dyDescent="0.25">
      <c r="I158" s="45"/>
    </row>
    <row r="159" spans="9:9" x14ac:dyDescent="0.25">
      <c r="I159" s="45"/>
    </row>
    <row r="160" spans="9:9" x14ac:dyDescent="0.25">
      <c r="I160" s="45"/>
    </row>
    <row r="161" spans="9:9" x14ac:dyDescent="0.25">
      <c r="I161" s="45"/>
    </row>
    <row r="162" spans="9:9" x14ac:dyDescent="0.25">
      <c r="I162" s="45"/>
    </row>
    <row r="163" spans="9:9" x14ac:dyDescent="0.25">
      <c r="I163" s="45"/>
    </row>
    <row r="164" spans="9:9" x14ac:dyDescent="0.25">
      <c r="I164" s="45"/>
    </row>
    <row r="165" spans="9:9" x14ac:dyDescent="0.25">
      <c r="I165" s="45"/>
    </row>
    <row r="166" spans="9:9" x14ac:dyDescent="0.25">
      <c r="I166" s="45"/>
    </row>
    <row r="167" spans="9:9" x14ac:dyDescent="0.25">
      <c r="I167" s="45"/>
    </row>
    <row r="168" spans="9:9" x14ac:dyDescent="0.25">
      <c r="I168" s="45"/>
    </row>
    <row r="169" spans="9:9" x14ac:dyDescent="0.25">
      <c r="I169" s="45"/>
    </row>
    <row r="170" spans="9:9" x14ac:dyDescent="0.25">
      <c r="I170" s="45"/>
    </row>
    <row r="171" spans="9:9" x14ac:dyDescent="0.25">
      <c r="I171" s="45"/>
    </row>
    <row r="172" spans="9:9" x14ac:dyDescent="0.25">
      <c r="I172" s="45"/>
    </row>
    <row r="173" spans="9:9" x14ac:dyDescent="0.25">
      <c r="I173" s="45"/>
    </row>
    <row r="174" spans="9:9" x14ac:dyDescent="0.25">
      <c r="I174" s="45"/>
    </row>
    <row r="175" spans="9:9" x14ac:dyDescent="0.25">
      <c r="I175" s="45"/>
    </row>
    <row r="176" spans="9:9" x14ac:dyDescent="0.25">
      <c r="I176" s="45"/>
    </row>
    <row r="177" spans="9:9" x14ac:dyDescent="0.25">
      <c r="I177" s="45"/>
    </row>
    <row r="178" spans="9:9" x14ac:dyDescent="0.25">
      <c r="I178" s="45"/>
    </row>
    <row r="179" spans="9:9" x14ac:dyDescent="0.25">
      <c r="I179" s="45"/>
    </row>
    <row r="180" spans="9:9" x14ac:dyDescent="0.25">
      <c r="I180" s="45"/>
    </row>
    <row r="181" spans="9:9" x14ac:dyDescent="0.25">
      <c r="I181" s="45"/>
    </row>
    <row r="182" spans="9:9" x14ac:dyDescent="0.25">
      <c r="I182" s="45"/>
    </row>
    <row r="183" spans="9:9" x14ac:dyDescent="0.25">
      <c r="I183" s="45"/>
    </row>
    <row r="184" spans="9:9" x14ac:dyDescent="0.25">
      <c r="I184" s="45"/>
    </row>
    <row r="185" spans="9:9" x14ac:dyDescent="0.25">
      <c r="I185" s="45"/>
    </row>
    <row r="186" spans="9:9" x14ac:dyDescent="0.25">
      <c r="I186" s="45"/>
    </row>
    <row r="187" spans="9:9" x14ac:dyDescent="0.25">
      <c r="I187" s="45"/>
    </row>
    <row r="188" spans="9:9" x14ac:dyDescent="0.25">
      <c r="I188" s="45"/>
    </row>
    <row r="189" spans="9:9" x14ac:dyDescent="0.25">
      <c r="I189" s="45"/>
    </row>
    <row r="190" spans="9:9" x14ac:dyDescent="0.25">
      <c r="I190" s="45"/>
    </row>
    <row r="191" spans="9:9" x14ac:dyDescent="0.25">
      <c r="I191" s="45"/>
    </row>
    <row r="192" spans="9:9" x14ac:dyDescent="0.25">
      <c r="I192" s="45"/>
    </row>
    <row r="193" spans="9:9" x14ac:dyDescent="0.25">
      <c r="I193" s="45"/>
    </row>
    <row r="194" spans="9:9" x14ac:dyDescent="0.25">
      <c r="I194" s="45"/>
    </row>
    <row r="195" spans="9:9" x14ac:dyDescent="0.25">
      <c r="I195" s="45"/>
    </row>
    <row r="196" spans="9:9" x14ac:dyDescent="0.25">
      <c r="I196" s="45"/>
    </row>
    <row r="197" spans="9:9" x14ac:dyDescent="0.25">
      <c r="I197" s="45"/>
    </row>
    <row r="198" spans="9:9" x14ac:dyDescent="0.25">
      <c r="I198" s="45"/>
    </row>
    <row r="199" spans="9:9" x14ac:dyDescent="0.25">
      <c r="I199" s="45"/>
    </row>
    <row r="200" spans="9:9" x14ac:dyDescent="0.25">
      <c r="I200" s="45"/>
    </row>
    <row r="201" spans="9:9" x14ac:dyDescent="0.25">
      <c r="I201" s="45"/>
    </row>
    <row r="202" spans="9:9" x14ac:dyDescent="0.25">
      <c r="I202" s="45"/>
    </row>
    <row r="203" spans="9:9" x14ac:dyDescent="0.25">
      <c r="I203" s="45"/>
    </row>
    <row r="204" spans="9:9" x14ac:dyDescent="0.25">
      <c r="I204" s="45"/>
    </row>
    <row r="205" spans="9:9" x14ac:dyDescent="0.25">
      <c r="I205" s="45"/>
    </row>
    <row r="206" spans="9:9" x14ac:dyDescent="0.25">
      <c r="I206" s="45"/>
    </row>
    <row r="207" spans="9:9" x14ac:dyDescent="0.25">
      <c r="I207" s="45"/>
    </row>
    <row r="208" spans="9:9" x14ac:dyDescent="0.25">
      <c r="I208" s="45"/>
    </row>
    <row r="209" spans="9:9" x14ac:dyDescent="0.25">
      <c r="I209" s="45"/>
    </row>
    <row r="210" spans="9:9" x14ac:dyDescent="0.25">
      <c r="I210" s="45"/>
    </row>
    <row r="211" spans="9:9" x14ac:dyDescent="0.25">
      <c r="I211" s="45"/>
    </row>
    <row r="212" spans="9:9" x14ac:dyDescent="0.25">
      <c r="I212" s="45"/>
    </row>
    <row r="213" spans="9:9" x14ac:dyDescent="0.25">
      <c r="I213" s="45"/>
    </row>
    <row r="214" spans="9:9" x14ac:dyDescent="0.25">
      <c r="I214" s="45"/>
    </row>
    <row r="215" spans="9:9" x14ac:dyDescent="0.25">
      <c r="I215" s="45"/>
    </row>
    <row r="216" spans="9:9" x14ac:dyDescent="0.25">
      <c r="I216" s="45"/>
    </row>
    <row r="217" spans="9:9" x14ac:dyDescent="0.25">
      <c r="I217" s="45"/>
    </row>
    <row r="218" spans="9:9" x14ac:dyDescent="0.25">
      <c r="I218" s="45"/>
    </row>
    <row r="219" spans="9:9" x14ac:dyDescent="0.25">
      <c r="I219" s="45"/>
    </row>
    <row r="220" spans="9:9" x14ac:dyDescent="0.25">
      <c r="I220" s="45"/>
    </row>
    <row r="221" spans="9:9" x14ac:dyDescent="0.25">
      <c r="I221" s="45"/>
    </row>
    <row r="222" spans="9:9" x14ac:dyDescent="0.25">
      <c r="I222" s="45"/>
    </row>
    <row r="223" spans="9:9" x14ac:dyDescent="0.25">
      <c r="I223" s="45"/>
    </row>
    <row r="224" spans="9:9" x14ac:dyDescent="0.25">
      <c r="I224" s="45"/>
    </row>
    <row r="225" spans="9:9" x14ac:dyDescent="0.25">
      <c r="I225" s="45"/>
    </row>
    <row r="226" spans="9:9" x14ac:dyDescent="0.25">
      <c r="I226" s="45"/>
    </row>
    <row r="227" spans="9:9" x14ac:dyDescent="0.25">
      <c r="I227" s="45"/>
    </row>
    <row r="228" spans="9:9" x14ac:dyDescent="0.25">
      <c r="I228" s="45"/>
    </row>
    <row r="229" spans="9:9" x14ac:dyDescent="0.25">
      <c r="I229" s="45"/>
    </row>
    <row r="230" spans="9:9" x14ac:dyDescent="0.25">
      <c r="I230" s="45"/>
    </row>
    <row r="231" spans="9:9" x14ac:dyDescent="0.25">
      <c r="I231" s="45"/>
    </row>
    <row r="232" spans="9:9" x14ac:dyDescent="0.25">
      <c r="I232" s="45"/>
    </row>
    <row r="233" spans="9:9" x14ac:dyDescent="0.25">
      <c r="I233" s="45"/>
    </row>
    <row r="234" spans="9:9" x14ac:dyDescent="0.25">
      <c r="I234" s="45"/>
    </row>
    <row r="235" spans="9:9" x14ac:dyDescent="0.25">
      <c r="I235" s="45"/>
    </row>
    <row r="236" spans="9:9" x14ac:dyDescent="0.25">
      <c r="I236" s="45"/>
    </row>
    <row r="237" spans="9:9" x14ac:dyDescent="0.25">
      <c r="I237" s="45"/>
    </row>
    <row r="238" spans="9:9" x14ac:dyDescent="0.25">
      <c r="I238" s="45"/>
    </row>
    <row r="239" spans="9:9" x14ac:dyDescent="0.25">
      <c r="I239" s="45"/>
    </row>
    <row r="240" spans="9:9" x14ac:dyDescent="0.25">
      <c r="I240" s="45"/>
    </row>
    <row r="241" spans="9:9" x14ac:dyDescent="0.25">
      <c r="I241" s="45"/>
    </row>
    <row r="242" spans="9:9" x14ac:dyDescent="0.25">
      <c r="I242" s="45"/>
    </row>
    <row r="243" spans="9:9" x14ac:dyDescent="0.25">
      <c r="I243" s="45"/>
    </row>
    <row r="244" spans="9:9" x14ac:dyDescent="0.25">
      <c r="I244" s="45"/>
    </row>
    <row r="245" spans="9:9" x14ac:dyDescent="0.25">
      <c r="I245" s="45"/>
    </row>
    <row r="246" spans="9:9" x14ac:dyDescent="0.25">
      <c r="I246" s="45"/>
    </row>
    <row r="247" spans="9:9" x14ac:dyDescent="0.25">
      <c r="I247" s="45"/>
    </row>
    <row r="248" spans="9:9" x14ac:dyDescent="0.25">
      <c r="I248" s="45"/>
    </row>
    <row r="249" spans="9:9" x14ac:dyDescent="0.25">
      <c r="I249" s="45"/>
    </row>
    <row r="250" spans="9:9" x14ac:dyDescent="0.25">
      <c r="I250" s="45"/>
    </row>
    <row r="251" spans="9:9" x14ac:dyDescent="0.25">
      <c r="I251" s="45"/>
    </row>
    <row r="252" spans="9:9" x14ac:dyDescent="0.25">
      <c r="I252" s="45"/>
    </row>
    <row r="253" spans="9:9" x14ac:dyDescent="0.25">
      <c r="I253" s="45"/>
    </row>
    <row r="254" spans="9:9" x14ac:dyDescent="0.25">
      <c r="I254" s="45"/>
    </row>
    <row r="255" spans="9:9" x14ac:dyDescent="0.25">
      <c r="I255" s="45"/>
    </row>
    <row r="256" spans="9:9" x14ac:dyDescent="0.25">
      <c r="I256" s="45"/>
    </row>
    <row r="257" spans="9:9" x14ac:dyDescent="0.25">
      <c r="I257" s="45"/>
    </row>
    <row r="258" spans="9:9" x14ac:dyDescent="0.25">
      <c r="I258" s="45"/>
    </row>
    <row r="259" spans="9:9" x14ac:dyDescent="0.25">
      <c r="I259" s="45"/>
    </row>
    <row r="260" spans="9:9" x14ac:dyDescent="0.25">
      <c r="I260" s="45"/>
    </row>
    <row r="261" spans="9:9" x14ac:dyDescent="0.25">
      <c r="I261" s="45"/>
    </row>
    <row r="262" spans="9:9" x14ac:dyDescent="0.25">
      <c r="I262" s="45"/>
    </row>
    <row r="263" spans="9:9" x14ac:dyDescent="0.25">
      <c r="I263" s="45"/>
    </row>
    <row r="264" spans="9:9" x14ac:dyDescent="0.25">
      <c r="I264" s="45"/>
    </row>
    <row r="265" spans="9:9" x14ac:dyDescent="0.25">
      <c r="I265" s="45"/>
    </row>
    <row r="266" spans="9:9" x14ac:dyDescent="0.25">
      <c r="I266" s="45"/>
    </row>
    <row r="267" spans="9:9" x14ac:dyDescent="0.25">
      <c r="I267" s="45"/>
    </row>
    <row r="268" spans="9:9" x14ac:dyDescent="0.25">
      <c r="I268" s="45"/>
    </row>
    <row r="269" spans="9:9" x14ac:dyDescent="0.25">
      <c r="I269" s="45"/>
    </row>
    <row r="270" spans="9:9" x14ac:dyDescent="0.25">
      <c r="I270" s="45"/>
    </row>
    <row r="271" spans="9:9" x14ac:dyDescent="0.25">
      <c r="I271" s="45"/>
    </row>
    <row r="272" spans="9:9" x14ac:dyDescent="0.25">
      <c r="I272" s="45"/>
    </row>
    <row r="273" spans="9:9" x14ac:dyDescent="0.25">
      <c r="I273" s="45"/>
    </row>
    <row r="274" spans="9:9" x14ac:dyDescent="0.25">
      <c r="I274" s="45"/>
    </row>
    <row r="275" spans="9:9" x14ac:dyDescent="0.25">
      <c r="I275" s="45"/>
    </row>
    <row r="276" spans="9:9" x14ac:dyDescent="0.25">
      <c r="I276" s="45"/>
    </row>
    <row r="277" spans="9:9" x14ac:dyDescent="0.25">
      <c r="I277" s="45"/>
    </row>
    <row r="278" spans="9:9" x14ac:dyDescent="0.25">
      <c r="I278" s="45"/>
    </row>
    <row r="279" spans="9:9" x14ac:dyDescent="0.25">
      <c r="I279" s="45"/>
    </row>
    <row r="280" spans="9:9" x14ac:dyDescent="0.25">
      <c r="I280" s="45"/>
    </row>
    <row r="281" spans="9:9" x14ac:dyDescent="0.25">
      <c r="I281" s="45"/>
    </row>
    <row r="282" spans="9:9" x14ac:dyDescent="0.25">
      <c r="I282" s="45"/>
    </row>
    <row r="283" spans="9:9" x14ac:dyDescent="0.25">
      <c r="I283" s="45"/>
    </row>
    <row r="284" spans="9:9" x14ac:dyDescent="0.25">
      <c r="I284" s="45"/>
    </row>
    <row r="285" spans="9:9" x14ac:dyDescent="0.25">
      <c r="I285" s="45"/>
    </row>
    <row r="286" spans="9:9" x14ac:dyDescent="0.25">
      <c r="I286" s="45"/>
    </row>
    <row r="287" spans="9:9" x14ac:dyDescent="0.25">
      <c r="I287" s="45"/>
    </row>
    <row r="288" spans="9:9" x14ac:dyDescent="0.25">
      <c r="I288" s="45"/>
    </row>
    <row r="289" spans="9:9" x14ac:dyDescent="0.25">
      <c r="I289" s="45"/>
    </row>
    <row r="290" spans="9:9" x14ac:dyDescent="0.25">
      <c r="I290" s="45"/>
    </row>
    <row r="291" spans="9:9" x14ac:dyDescent="0.25">
      <c r="I291" s="45"/>
    </row>
    <row r="292" spans="9:9" x14ac:dyDescent="0.25">
      <c r="I292" s="45"/>
    </row>
    <row r="293" spans="9:9" x14ac:dyDescent="0.25">
      <c r="I293" s="45"/>
    </row>
    <row r="294" spans="9:9" x14ac:dyDescent="0.25">
      <c r="I294" s="45"/>
    </row>
    <row r="295" spans="9:9" x14ac:dyDescent="0.25">
      <c r="I295" s="45"/>
    </row>
    <row r="296" spans="9:9" x14ac:dyDescent="0.25">
      <c r="I296" s="45"/>
    </row>
    <row r="297" spans="9:9" x14ac:dyDescent="0.25">
      <c r="I297" s="45"/>
    </row>
    <row r="298" spans="9:9" x14ac:dyDescent="0.25">
      <c r="I298" s="45"/>
    </row>
    <row r="299" spans="9:9" x14ac:dyDescent="0.25">
      <c r="I299" s="45"/>
    </row>
    <row r="300" spans="9:9" x14ac:dyDescent="0.25">
      <c r="I300" s="45"/>
    </row>
    <row r="301" spans="9:9" x14ac:dyDescent="0.25">
      <c r="I301" s="45"/>
    </row>
    <row r="302" spans="9:9" x14ac:dyDescent="0.25">
      <c r="I302" s="45"/>
    </row>
    <row r="303" spans="9:9" x14ac:dyDescent="0.25">
      <c r="I303" s="45"/>
    </row>
    <row r="304" spans="9:9" x14ac:dyDescent="0.25">
      <c r="I304" s="45"/>
    </row>
    <row r="305" spans="9:9" x14ac:dyDescent="0.25">
      <c r="I305" s="45"/>
    </row>
    <row r="306" spans="9:9" x14ac:dyDescent="0.25">
      <c r="I306" s="45"/>
    </row>
    <row r="307" spans="9:9" x14ac:dyDescent="0.25">
      <c r="I307" s="45"/>
    </row>
    <row r="308" spans="9:9" x14ac:dyDescent="0.25">
      <c r="I308" s="45"/>
    </row>
    <row r="309" spans="9:9" x14ac:dyDescent="0.25">
      <c r="I309" s="45"/>
    </row>
    <row r="310" spans="9:9" x14ac:dyDescent="0.25">
      <c r="I310" s="45"/>
    </row>
    <row r="311" spans="9:9" x14ac:dyDescent="0.25">
      <c r="I311" s="45"/>
    </row>
    <row r="312" spans="9:9" x14ac:dyDescent="0.25">
      <c r="I312" s="45"/>
    </row>
    <row r="313" spans="9:9" x14ac:dyDescent="0.25">
      <c r="I313" s="45"/>
    </row>
    <row r="314" spans="9:9" x14ac:dyDescent="0.25">
      <c r="I314" s="45"/>
    </row>
    <row r="315" spans="9:9" x14ac:dyDescent="0.25">
      <c r="I315" s="45"/>
    </row>
    <row r="316" spans="9:9" x14ac:dyDescent="0.25">
      <c r="I316" s="45"/>
    </row>
    <row r="317" spans="9:9" x14ac:dyDescent="0.25">
      <c r="I317" s="45"/>
    </row>
    <row r="318" spans="9:9" x14ac:dyDescent="0.25">
      <c r="I318" s="45"/>
    </row>
    <row r="319" spans="9:9" x14ac:dyDescent="0.25">
      <c r="I319" s="45"/>
    </row>
    <row r="320" spans="9:9" x14ac:dyDescent="0.25">
      <c r="I320" s="45"/>
    </row>
    <row r="321" spans="9:9" x14ac:dyDescent="0.25">
      <c r="I321" s="45"/>
    </row>
    <row r="322" spans="9:9" x14ac:dyDescent="0.25">
      <c r="I322" s="45"/>
    </row>
    <row r="323" spans="9:9" x14ac:dyDescent="0.25">
      <c r="I323" s="45"/>
    </row>
    <row r="324" spans="9:9" x14ac:dyDescent="0.25">
      <c r="I324" s="45"/>
    </row>
    <row r="325" spans="9:9" x14ac:dyDescent="0.25">
      <c r="I325" s="45"/>
    </row>
    <row r="326" spans="9:9" x14ac:dyDescent="0.25">
      <c r="I326" s="45"/>
    </row>
    <row r="327" spans="9:9" x14ac:dyDescent="0.25">
      <c r="I327" s="45"/>
    </row>
    <row r="328" spans="9:9" x14ac:dyDescent="0.25">
      <c r="I328" s="45"/>
    </row>
    <row r="329" spans="9:9" x14ac:dyDescent="0.25">
      <c r="I329" s="45"/>
    </row>
    <row r="330" spans="9:9" x14ac:dyDescent="0.25">
      <c r="I330" s="45"/>
    </row>
    <row r="331" spans="9:9" x14ac:dyDescent="0.25">
      <c r="I331" s="45"/>
    </row>
    <row r="332" spans="9:9" x14ac:dyDescent="0.25">
      <c r="I332" s="45"/>
    </row>
    <row r="333" spans="9:9" x14ac:dyDescent="0.25">
      <c r="I333" s="45"/>
    </row>
    <row r="334" spans="9:9" x14ac:dyDescent="0.25">
      <c r="I334" s="45"/>
    </row>
    <row r="335" spans="9:9" x14ac:dyDescent="0.25">
      <c r="I335" s="45"/>
    </row>
    <row r="336" spans="9:9" x14ac:dyDescent="0.25">
      <c r="I336" s="45"/>
    </row>
    <row r="337" spans="9:9" x14ac:dyDescent="0.25">
      <c r="I337" s="45"/>
    </row>
    <row r="338" spans="9:9" x14ac:dyDescent="0.25">
      <c r="I338" s="45"/>
    </row>
    <row r="339" spans="9:9" x14ac:dyDescent="0.25">
      <c r="I339" s="45"/>
    </row>
    <row r="340" spans="9:9" x14ac:dyDescent="0.25">
      <c r="I340" s="45"/>
    </row>
    <row r="341" spans="9:9" x14ac:dyDescent="0.25">
      <c r="I341" s="45"/>
    </row>
    <row r="342" spans="9:9" x14ac:dyDescent="0.25">
      <c r="I342" s="45"/>
    </row>
    <row r="343" spans="9:9" x14ac:dyDescent="0.25">
      <c r="I343" s="45"/>
    </row>
    <row r="344" spans="9:9" x14ac:dyDescent="0.25">
      <c r="I344" s="45"/>
    </row>
    <row r="345" spans="9:9" x14ac:dyDescent="0.25">
      <c r="I345" s="45"/>
    </row>
    <row r="346" spans="9:9" x14ac:dyDescent="0.25">
      <c r="I346" s="45"/>
    </row>
    <row r="347" spans="9:9" x14ac:dyDescent="0.25">
      <c r="I347" s="45"/>
    </row>
    <row r="348" spans="9:9" x14ac:dyDescent="0.25">
      <c r="I348" s="45"/>
    </row>
    <row r="349" spans="9:9" x14ac:dyDescent="0.25">
      <c r="I349" s="45"/>
    </row>
    <row r="350" spans="9:9" x14ac:dyDescent="0.25">
      <c r="I350" s="45"/>
    </row>
    <row r="351" spans="9:9" x14ac:dyDescent="0.25">
      <c r="I351" s="45"/>
    </row>
    <row r="352" spans="9:9" x14ac:dyDescent="0.25">
      <c r="I352" s="45"/>
    </row>
    <row r="353" spans="9:9" x14ac:dyDescent="0.25">
      <c r="I353" s="45"/>
    </row>
    <row r="354" spans="9:9" x14ac:dyDescent="0.25">
      <c r="I354" s="45"/>
    </row>
    <row r="355" spans="9:9" x14ac:dyDescent="0.25">
      <c r="I355" s="45"/>
    </row>
    <row r="356" spans="9:9" x14ac:dyDescent="0.25">
      <c r="I356" s="45"/>
    </row>
    <row r="357" spans="9:9" x14ac:dyDescent="0.25">
      <c r="I357" s="45"/>
    </row>
    <row r="358" spans="9:9" x14ac:dyDescent="0.25">
      <c r="I358" s="45"/>
    </row>
    <row r="359" spans="9:9" x14ac:dyDescent="0.25">
      <c r="I359" s="45"/>
    </row>
    <row r="360" spans="9:9" x14ac:dyDescent="0.25">
      <c r="I360" s="45"/>
    </row>
    <row r="361" spans="9:9" x14ac:dyDescent="0.25">
      <c r="I361" s="45"/>
    </row>
    <row r="362" spans="9:9" x14ac:dyDescent="0.25">
      <c r="I362" s="45"/>
    </row>
    <row r="363" spans="9:9" x14ac:dyDescent="0.25">
      <c r="I363" s="45"/>
    </row>
    <row r="364" spans="9:9" x14ac:dyDescent="0.25">
      <c r="I364" s="45"/>
    </row>
    <row r="365" spans="9:9" x14ac:dyDescent="0.25">
      <c r="I365" s="45"/>
    </row>
    <row r="366" spans="9:9" x14ac:dyDescent="0.25">
      <c r="I366" s="45"/>
    </row>
    <row r="367" spans="9:9" x14ac:dyDescent="0.25">
      <c r="I367" s="45"/>
    </row>
    <row r="368" spans="9:9" x14ac:dyDescent="0.25">
      <c r="I368" s="45"/>
    </row>
    <row r="369" spans="9:9" x14ac:dyDescent="0.25">
      <c r="I369" s="45"/>
    </row>
    <row r="370" spans="9:9" x14ac:dyDescent="0.25">
      <c r="I370" s="45"/>
    </row>
    <row r="371" spans="9:9" x14ac:dyDescent="0.25">
      <c r="I371" s="45"/>
    </row>
    <row r="372" spans="9:9" x14ac:dyDescent="0.25">
      <c r="I372" s="45"/>
    </row>
    <row r="373" spans="9:9" x14ac:dyDescent="0.25">
      <c r="I373" s="45"/>
    </row>
    <row r="374" spans="9:9" x14ac:dyDescent="0.25">
      <c r="I374" s="45"/>
    </row>
    <row r="375" spans="9:9" x14ac:dyDescent="0.25">
      <c r="I375" s="45"/>
    </row>
    <row r="376" spans="9:9" x14ac:dyDescent="0.25">
      <c r="I376" s="45"/>
    </row>
    <row r="377" spans="9:9" x14ac:dyDescent="0.25">
      <c r="I377" s="45"/>
    </row>
    <row r="378" spans="9:9" x14ac:dyDescent="0.25">
      <c r="I378" s="45"/>
    </row>
    <row r="379" spans="9:9" x14ac:dyDescent="0.25">
      <c r="I379" s="45"/>
    </row>
    <row r="380" spans="9:9" x14ac:dyDescent="0.25">
      <c r="I380" s="45"/>
    </row>
    <row r="381" spans="9:9" x14ac:dyDescent="0.25">
      <c r="I381" s="45"/>
    </row>
    <row r="382" spans="9:9" x14ac:dyDescent="0.25">
      <c r="I382" s="45"/>
    </row>
    <row r="383" spans="9:9" x14ac:dyDescent="0.25">
      <c r="I383" s="45"/>
    </row>
    <row r="384" spans="9:9" x14ac:dyDescent="0.25">
      <c r="I384" s="45"/>
    </row>
    <row r="385" spans="9:9" x14ac:dyDescent="0.25">
      <c r="I385" s="45"/>
    </row>
    <row r="386" spans="9:9" x14ac:dyDescent="0.25">
      <c r="I386" s="45"/>
    </row>
    <row r="387" spans="9:9" x14ac:dyDescent="0.25">
      <c r="I387" s="45"/>
    </row>
    <row r="388" spans="9:9" x14ac:dyDescent="0.25">
      <c r="I388" s="45"/>
    </row>
    <row r="389" spans="9:9" x14ac:dyDescent="0.25">
      <c r="I389" s="45"/>
    </row>
    <row r="390" spans="9:9" x14ac:dyDescent="0.25">
      <c r="I390" s="45"/>
    </row>
    <row r="391" spans="9:9" x14ac:dyDescent="0.25">
      <c r="I391" s="45"/>
    </row>
    <row r="392" spans="9:9" x14ac:dyDescent="0.25">
      <c r="I392" s="45"/>
    </row>
    <row r="393" spans="9:9" x14ac:dyDescent="0.25">
      <c r="I393" s="45"/>
    </row>
    <row r="394" spans="9:9" x14ac:dyDescent="0.25">
      <c r="I394" s="45"/>
    </row>
    <row r="395" spans="9:9" x14ac:dyDescent="0.25">
      <c r="I395" s="45"/>
    </row>
    <row r="396" spans="9:9" x14ac:dyDescent="0.25">
      <c r="I396" s="45"/>
    </row>
    <row r="397" spans="9:9" x14ac:dyDescent="0.25">
      <c r="I397" s="45"/>
    </row>
    <row r="398" spans="9:9" x14ac:dyDescent="0.25">
      <c r="I398" s="45"/>
    </row>
    <row r="399" spans="9:9" x14ac:dyDescent="0.25">
      <c r="I399" s="45"/>
    </row>
    <row r="400" spans="9:9" x14ac:dyDescent="0.25">
      <c r="I400" s="45"/>
    </row>
    <row r="401" spans="9:9" x14ac:dyDescent="0.25">
      <c r="I401" s="45"/>
    </row>
    <row r="402" spans="9:9" x14ac:dyDescent="0.25">
      <c r="I402" s="45"/>
    </row>
    <row r="403" spans="9:9" x14ac:dyDescent="0.25">
      <c r="I403" s="45"/>
    </row>
    <row r="404" spans="9:9" x14ac:dyDescent="0.25">
      <c r="I404" s="45"/>
    </row>
    <row r="405" spans="9:9" x14ac:dyDescent="0.25">
      <c r="I405" s="45"/>
    </row>
    <row r="406" spans="9:9" x14ac:dyDescent="0.25">
      <c r="I406" s="45"/>
    </row>
    <row r="407" spans="9:9" x14ac:dyDescent="0.25">
      <c r="I407" s="45"/>
    </row>
    <row r="408" spans="9:9" x14ac:dyDescent="0.25">
      <c r="I408" s="45"/>
    </row>
    <row r="409" spans="9:9" x14ac:dyDescent="0.25">
      <c r="I409" s="45"/>
    </row>
    <row r="410" spans="9:9" x14ac:dyDescent="0.25">
      <c r="I410" s="45"/>
    </row>
    <row r="411" spans="9:9" x14ac:dyDescent="0.25">
      <c r="I411" s="45"/>
    </row>
    <row r="412" spans="9:9" x14ac:dyDescent="0.25">
      <c r="I412" s="45"/>
    </row>
    <row r="413" spans="9:9" x14ac:dyDescent="0.25">
      <c r="I413" s="45"/>
    </row>
    <row r="414" spans="9:9" x14ac:dyDescent="0.25">
      <c r="I414" s="45"/>
    </row>
    <row r="415" spans="9:9" x14ac:dyDescent="0.25">
      <c r="I415" s="45"/>
    </row>
    <row r="416" spans="9:9" x14ac:dyDescent="0.25">
      <c r="I416" s="45"/>
    </row>
    <row r="417" spans="9:9" x14ac:dyDescent="0.25">
      <c r="I417" s="45"/>
    </row>
    <row r="418" spans="9:9" x14ac:dyDescent="0.25">
      <c r="I418" s="45"/>
    </row>
    <row r="419" spans="9:9" x14ac:dyDescent="0.25">
      <c r="I419" s="45"/>
    </row>
    <row r="420" spans="9:9" x14ac:dyDescent="0.25">
      <c r="I420" s="45"/>
    </row>
    <row r="421" spans="9:9" x14ac:dyDescent="0.25">
      <c r="I421" s="45"/>
    </row>
    <row r="422" spans="9:9" x14ac:dyDescent="0.25">
      <c r="I422" s="45"/>
    </row>
    <row r="423" spans="9:9" x14ac:dyDescent="0.25">
      <c r="I423" s="45"/>
    </row>
    <row r="424" spans="9:9" x14ac:dyDescent="0.25">
      <c r="I424" s="45"/>
    </row>
    <row r="425" spans="9:9" x14ac:dyDescent="0.25">
      <c r="I425" s="45"/>
    </row>
    <row r="426" spans="9:9" x14ac:dyDescent="0.25">
      <c r="I426" s="45"/>
    </row>
    <row r="427" spans="9:9" x14ac:dyDescent="0.25">
      <c r="I427" s="45"/>
    </row>
    <row r="428" spans="9:9" x14ac:dyDescent="0.25">
      <c r="I428" s="45"/>
    </row>
    <row r="429" spans="9:9" x14ac:dyDescent="0.25">
      <c r="I429" s="45"/>
    </row>
    <row r="430" spans="9:9" x14ac:dyDescent="0.25">
      <c r="I430" s="45"/>
    </row>
    <row r="431" spans="9:9" x14ac:dyDescent="0.25">
      <c r="I431" s="45"/>
    </row>
    <row r="432" spans="9:9" x14ac:dyDescent="0.25">
      <c r="I432" s="45"/>
    </row>
    <row r="433" spans="9:9" x14ac:dyDescent="0.25">
      <c r="I433" s="45"/>
    </row>
    <row r="434" spans="9:9" x14ac:dyDescent="0.25">
      <c r="I434" s="45"/>
    </row>
    <row r="435" spans="9:9" x14ac:dyDescent="0.25">
      <c r="I435" s="45"/>
    </row>
    <row r="436" spans="9:9" x14ac:dyDescent="0.25">
      <c r="I436" s="45"/>
    </row>
    <row r="437" spans="9:9" x14ac:dyDescent="0.25">
      <c r="I437" s="45"/>
    </row>
    <row r="438" spans="9:9" x14ac:dyDescent="0.25">
      <c r="I438" s="45"/>
    </row>
    <row r="439" spans="9:9" x14ac:dyDescent="0.25">
      <c r="I439" s="45"/>
    </row>
    <row r="440" spans="9:9" x14ac:dyDescent="0.25">
      <c r="I440" s="45"/>
    </row>
    <row r="441" spans="9:9" x14ac:dyDescent="0.25">
      <c r="I441" s="45"/>
    </row>
    <row r="442" spans="9:9" x14ac:dyDescent="0.25">
      <c r="I442" s="45"/>
    </row>
    <row r="443" spans="9:9" x14ac:dyDescent="0.25">
      <c r="I443" s="45"/>
    </row>
    <row r="444" spans="9:9" x14ac:dyDescent="0.25">
      <c r="I444" s="45"/>
    </row>
    <row r="445" spans="9:9" x14ac:dyDescent="0.25">
      <c r="I445" s="45"/>
    </row>
    <row r="446" spans="9:9" x14ac:dyDescent="0.25">
      <c r="I446" s="45"/>
    </row>
    <row r="447" spans="9:9" x14ac:dyDescent="0.25">
      <c r="I447" s="45"/>
    </row>
    <row r="448" spans="9:9" x14ac:dyDescent="0.25">
      <c r="I448" s="45"/>
    </row>
    <row r="449" spans="9:9" x14ac:dyDescent="0.25">
      <c r="I449" s="45"/>
    </row>
    <row r="450" spans="9:9" x14ac:dyDescent="0.25">
      <c r="I450" s="45"/>
    </row>
    <row r="451" spans="9:9" x14ac:dyDescent="0.25">
      <c r="I451" s="45"/>
    </row>
    <row r="452" spans="9:9" x14ac:dyDescent="0.25">
      <c r="I452" s="45"/>
    </row>
    <row r="453" spans="9:9" x14ac:dyDescent="0.25">
      <c r="I453" s="45"/>
    </row>
    <row r="454" spans="9:9" x14ac:dyDescent="0.25">
      <c r="I454" s="45"/>
    </row>
    <row r="455" spans="9:9" x14ac:dyDescent="0.25">
      <c r="I455" s="45"/>
    </row>
    <row r="456" spans="9:9" x14ac:dyDescent="0.25">
      <c r="I456" s="45"/>
    </row>
    <row r="457" spans="9:9" x14ac:dyDescent="0.25">
      <c r="I457" s="45"/>
    </row>
    <row r="458" spans="9:9" x14ac:dyDescent="0.25">
      <c r="I458" s="45"/>
    </row>
    <row r="459" spans="9:9" x14ac:dyDescent="0.25">
      <c r="I459" s="45"/>
    </row>
    <row r="460" spans="9:9" x14ac:dyDescent="0.25">
      <c r="I460" s="45"/>
    </row>
    <row r="461" spans="9:9" x14ac:dyDescent="0.25">
      <c r="I461" s="45"/>
    </row>
    <row r="462" spans="9:9" x14ac:dyDescent="0.25">
      <c r="I462" s="45"/>
    </row>
    <row r="463" spans="9:9" x14ac:dyDescent="0.25">
      <c r="I463" s="45"/>
    </row>
    <row r="464" spans="9:9" x14ac:dyDescent="0.25">
      <c r="I464" s="45"/>
    </row>
    <row r="465" spans="9:9" x14ac:dyDescent="0.25">
      <c r="I465" s="45"/>
    </row>
    <row r="466" spans="9:9" x14ac:dyDescent="0.25">
      <c r="I466" s="45"/>
    </row>
    <row r="467" spans="9:9" x14ac:dyDescent="0.25">
      <c r="I467" s="45"/>
    </row>
    <row r="468" spans="9:9" x14ac:dyDescent="0.25">
      <c r="I468" s="45"/>
    </row>
    <row r="469" spans="9:9" x14ac:dyDescent="0.25">
      <c r="I469" s="45"/>
    </row>
    <row r="470" spans="9:9" x14ac:dyDescent="0.25">
      <c r="I470" s="45"/>
    </row>
    <row r="471" spans="9:9" x14ac:dyDescent="0.25">
      <c r="I471" s="45"/>
    </row>
    <row r="472" spans="9:9" x14ac:dyDescent="0.25">
      <c r="I472" s="45"/>
    </row>
    <row r="473" spans="9:9" x14ac:dyDescent="0.25">
      <c r="I473" s="45"/>
    </row>
    <row r="474" spans="9:9" x14ac:dyDescent="0.25">
      <c r="I474" s="45"/>
    </row>
    <row r="475" spans="9:9" x14ac:dyDescent="0.25">
      <c r="I475" s="45"/>
    </row>
    <row r="476" spans="9:9" x14ac:dyDescent="0.25">
      <c r="I476" s="45"/>
    </row>
    <row r="477" spans="9:9" x14ac:dyDescent="0.25">
      <c r="I477" s="45"/>
    </row>
    <row r="478" spans="9:9" x14ac:dyDescent="0.25">
      <c r="I478" s="45"/>
    </row>
    <row r="479" spans="9:9" x14ac:dyDescent="0.25">
      <c r="I479" s="45"/>
    </row>
    <row r="480" spans="9:9" x14ac:dyDescent="0.25">
      <c r="I480" s="45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F8B80-3CC1-4D40-9DB2-DE98A8FA4D3C}">
  <dimension ref="A2:M29"/>
  <sheetViews>
    <sheetView topLeftCell="A18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52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62500</v>
      </c>
      <c r="C6" s="38">
        <f>SUM(C17,C26,C29)</f>
        <v>37167.370000000003</v>
      </c>
      <c r="D6" s="38">
        <f>SUM(D17,D26,D29)</f>
        <v>25332.629999999997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62500</v>
      </c>
      <c r="C29" s="37">
        <v>37167.370000000003</v>
      </c>
      <c r="D29" s="37">
        <f>B29-C29</f>
        <v>25332.629999999997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E61AE4E-9282-4F2A-BB76-ED4C0B0DD803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8C9B0-283D-4AA9-8B9F-15DD64FA0674}">
  <dimension ref="A2:M29"/>
  <sheetViews>
    <sheetView topLeftCell="A13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53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42025</v>
      </c>
      <c r="C6" s="38">
        <f>SUM(C17,C26,C29)</f>
        <v>0</v>
      </c>
      <c r="D6" s="38">
        <f>SUM(D17,D26,D29)</f>
        <v>42025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42025</v>
      </c>
      <c r="C29" s="37">
        <v>0</v>
      </c>
      <c r="D29" s="37">
        <f>B29-C29</f>
        <v>42025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04FB56-F3BD-4D6E-8CD4-DE7A6C9749FD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DBE4E-81C5-4E50-B6FB-193CB0859912}">
  <dimension ref="A2:M29"/>
  <sheetViews>
    <sheetView topLeftCell="A16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54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1000000</v>
      </c>
      <c r="C6" s="38">
        <f>SUM(C17,C26,C29)</f>
        <v>916911.59</v>
      </c>
      <c r="D6" s="38">
        <f>SUM(D17,D26,D29)</f>
        <v>83088.410000000033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1000000</v>
      </c>
      <c r="C29" s="37">
        <v>916911.59</v>
      </c>
      <c r="D29" s="37">
        <f>B29-C29</f>
        <v>83088.410000000033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DA43DD-7B01-4F2B-844A-76B179E2446E}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FE731-D2B6-49FD-A7E3-D52A74D12DA7}">
  <dimension ref="A2:M29"/>
  <sheetViews>
    <sheetView topLeftCell="A18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55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600000</v>
      </c>
      <c r="C6" s="38">
        <f>SUM(C17,C26,C29)</f>
        <v>0</v>
      </c>
      <c r="D6" s="38">
        <f>SUM(D17,D26,D29)</f>
        <v>600000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600000</v>
      </c>
      <c r="C29" s="37">
        <v>0</v>
      </c>
      <c r="D29" s="37">
        <f>B29-C29</f>
        <v>600000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9B791A6-5C71-49F3-85CD-1879C20D15D9}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F8B51-467D-404B-A222-A19E2E1064A1}">
  <dimension ref="A2:M29"/>
  <sheetViews>
    <sheetView topLeftCell="A16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56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250000</v>
      </c>
      <c r="C6" s="38">
        <f>SUM(C17,C26,C29)</f>
        <v>0</v>
      </c>
      <c r="D6" s="38">
        <f>SUM(D17,D26,D29)</f>
        <v>250000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250000</v>
      </c>
      <c r="C29" s="37">
        <v>0</v>
      </c>
      <c r="D29" s="37">
        <f>B29-C29</f>
        <v>250000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85F256-3B90-41F2-90F7-3C9DD8360971}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7906B-06AF-42F9-AA89-702A48A3F3B5}">
  <dimension ref="A2:M29"/>
  <sheetViews>
    <sheetView topLeftCell="A16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57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1273900</v>
      </c>
      <c r="C6" s="38">
        <f>SUM(C17,C26,C29)</f>
        <v>804872.99</v>
      </c>
      <c r="D6" s="38">
        <f>SUM(D17,D26,D29)</f>
        <v>469027.01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1273900</v>
      </c>
      <c r="C29" s="37">
        <v>804872.99</v>
      </c>
      <c r="D29" s="37">
        <f>B29-C29</f>
        <v>469027.01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6952C960-408E-42CE-BBC0-35F1C3BD85AD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E22" sqref="E22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zoomScale="90" zoomScaleNormal="90"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45</v>
      </c>
    </row>
    <row r="5" spans="1:13" x14ac:dyDescent="0.25">
      <c r="A5" s="49"/>
      <c r="B5" s="49" t="s">
        <v>24</v>
      </c>
      <c r="C5" s="49" t="s">
        <v>25</v>
      </c>
      <c r="D5" s="49" t="s">
        <v>40</v>
      </c>
    </row>
    <row r="6" spans="1:13" x14ac:dyDescent="0.25">
      <c r="A6" s="32" t="s">
        <v>34</v>
      </c>
      <c r="B6" s="38">
        <f>SUM(B17,B26,B29)</f>
        <v>161683.95000000001</v>
      </c>
      <c r="C6" s="38">
        <f>SUM(C17,C26,C29)</f>
        <v>161683.95000000001</v>
      </c>
      <c r="D6" s="38">
        <f>SUM(D17,D26,D29)</f>
        <v>0</v>
      </c>
    </row>
    <row r="8" spans="1:13" x14ac:dyDescent="0.25">
      <c r="A8" s="47" t="s">
        <v>41</v>
      </c>
      <c r="B8" s="48" t="s">
        <v>28</v>
      </c>
      <c r="C8" s="48" t="s">
        <v>29</v>
      </c>
      <c r="D8" s="4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43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50" t="s">
        <v>42</v>
      </c>
      <c r="B19" s="50" t="s">
        <v>24</v>
      </c>
      <c r="C19" s="50" t="s">
        <v>25</v>
      </c>
      <c r="D19" s="50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/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44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51"/>
      <c r="B28" s="51" t="s">
        <v>24</v>
      </c>
      <c r="C28" s="51" t="s">
        <v>25</v>
      </c>
      <c r="D28" s="51" t="s">
        <v>30</v>
      </c>
    </row>
    <row r="29" spans="1:13" x14ac:dyDescent="0.25">
      <c r="A29" s="30" t="s">
        <v>27</v>
      </c>
      <c r="B29" s="37">
        <v>161683.95000000001</v>
      </c>
      <c r="C29" s="37">
        <v>161683.95000000001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topLeftCell="A18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46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1881</v>
      </c>
      <c r="C6" s="38">
        <f>SUM(C17,C26,C29)</f>
        <v>1881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1881</v>
      </c>
      <c r="C29" s="37">
        <v>1881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topLeftCell="A18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47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327440</v>
      </c>
      <c r="C6" s="38">
        <f>SUM(C17,C26,C29)</f>
        <v>327440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327440</v>
      </c>
      <c r="C29" s="37">
        <v>327440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topLeftCell="A18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48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81528</v>
      </c>
      <c r="C6" s="38">
        <f>SUM(C17,C26,C29)</f>
        <v>0</v>
      </c>
      <c r="D6" s="38">
        <f>SUM(D17,D26,D29)</f>
        <v>81528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81528</v>
      </c>
      <c r="C29" s="37">
        <v>0</v>
      </c>
      <c r="D29" s="37">
        <f>B29-C29</f>
        <v>81528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topLeftCell="A18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49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192000</v>
      </c>
      <c r="C6" s="38">
        <f>SUM(C17,C26,C29)</f>
        <v>0</v>
      </c>
      <c r="D6" s="38">
        <f>SUM(D17,D26,D29)</f>
        <v>192000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192000</v>
      </c>
      <c r="C29" s="37">
        <v>0</v>
      </c>
      <c r="D29" s="37">
        <f>B29-C29</f>
        <v>192000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topLeftCell="A16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50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500000</v>
      </c>
      <c r="C6" s="38">
        <f>SUM(C17,C26,C29)</f>
        <v>124193.33</v>
      </c>
      <c r="D6" s="38">
        <f>SUM(D17,D26,D29)</f>
        <v>375806.67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500000</v>
      </c>
      <c r="C29" s="37">
        <v>124193.33</v>
      </c>
      <c r="D29" s="37">
        <f>B29-C29</f>
        <v>375806.67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topLeftCell="A4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51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150000</v>
      </c>
      <c r="C6" s="38">
        <f>SUM(C17,C26,C29)</f>
        <v>11520</v>
      </c>
      <c r="D6" s="38">
        <f>SUM(D17,D26,D29)</f>
        <v>138480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150000</v>
      </c>
      <c r="C29" s="37">
        <v>11520</v>
      </c>
      <c r="D29" s="37">
        <f>B29-C29</f>
        <v>138480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SB767 Summary</vt:lpstr>
      <vt:lpstr>List</vt:lpstr>
      <vt:lpstr>Council Chamber Upgrade</vt:lpstr>
      <vt:lpstr>Appreciation Dinner</vt:lpstr>
      <vt:lpstr>Edward King House Roof Replac</vt:lpstr>
      <vt:lpstr>Fire Dispatch Console</vt:lpstr>
      <vt:lpstr>Fire Station 5 Windows Replacem</vt:lpstr>
      <vt:lpstr>Easton Beach Improvement</vt:lpstr>
      <vt:lpstr>Edward King House Electrical Up</vt:lpstr>
      <vt:lpstr>Federal Infrastructure Grant</vt:lpstr>
      <vt:lpstr>Broadband Consulting</vt:lpstr>
      <vt:lpstr>Road Improvement</vt:lpstr>
      <vt:lpstr>Playground Improvement</vt:lpstr>
      <vt:lpstr>West Side Fiber Ring</vt:lpstr>
      <vt:lpstr>LW Force Main Cleaning Project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Kelliher, Keith (DOR)</cp:lastModifiedBy>
  <cp:lastPrinted>2024-01-16T18:22:12Z</cp:lastPrinted>
  <dcterms:created xsi:type="dcterms:W3CDTF">2023-09-15T17:56:40Z</dcterms:created>
  <dcterms:modified xsi:type="dcterms:W3CDTF">2024-04-03T15:37:15Z</dcterms:modified>
</cp:coreProperties>
</file>