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J:\data\DMF Live Website\documents\resources\COVID19\"/>
    </mc:Choice>
  </mc:AlternateContent>
  <xr:revisionPtr revIDLastSave="0" documentId="8_{F83D5D6B-29E3-43E6-80DC-96D7890BF7B0}" xr6:coauthVersionLast="44" xr6:coauthVersionMax="44" xr10:uidLastSave="{00000000-0000-0000-0000-000000000000}"/>
  <bookViews>
    <workbookView xWindow="-120" yWindow="-120" windowWidth="20730" windowHeight="11160" tabRatio="778" xr2:uid="{00000000-000D-0000-FFFF-FFFF00000000}"/>
  </bookViews>
  <sheets>
    <sheet name="Instructions" sheetId="9" r:id="rId1"/>
    <sheet name="Definitions &amp; Documentation" sheetId="14" r:id="rId2"/>
    <sheet name="Certification" sheetId="5" r:id="rId3"/>
    <sheet name="Summary Report" sheetId="13" r:id="rId4"/>
    <sheet name="Transaction Register" sheetId="4" r:id="rId5"/>
    <sheet name="Estimated CRF Distributions" sheetId="16" r:id="rId6"/>
  </sheets>
  <externalReferences>
    <externalReference r:id="rId7"/>
  </externalReferences>
  <definedNames>
    <definedName name="Action_Type">'[1]Drop Down Menu'!$A$4:$A$5</definedName>
    <definedName name="Agency">#REF!</definedName>
    <definedName name="AgencyCode">#REF!</definedName>
    <definedName name="Award">#REF!</definedName>
    <definedName name="CHECKS">#REF!</definedName>
    <definedName name="COLLEGES_A_">#REF!</definedName>
    <definedName name="COLLEGES_B_">#REF!</definedName>
    <definedName name="Compliance">#REF!</definedName>
    <definedName name="Contracts">#REF!</definedName>
    <definedName name="Country">#REF!</definedName>
    <definedName name="DATA">#REF!</definedName>
    <definedName name="DATACOMP">#REF!</definedName>
    <definedName name="DECLARATIONS">#REF!</definedName>
    <definedName name="Federal_Agency">'[1]Drop Down Menu'!$E$4:$E$70</definedName>
    <definedName name="Federal_Award_Type">'[1]Drop Down Menu'!$A$10:$A$15</definedName>
    <definedName name="HOSPITALS_A_">#REF!</definedName>
    <definedName name="HOSPITALS_B_">#REF!</definedName>
    <definedName name="LIST">#REF!</definedName>
    <definedName name="Organization">#REF!</definedName>
    <definedName name="PAYLIEU">#REF!</definedName>
    <definedName name="PAYMENT">#REF!</definedName>
    <definedName name="_xlnm.Print_Area" localSheetId="5">'Estimated CRF Distributions'!$A$2:$D$50</definedName>
    <definedName name="_xlnm.Print_Area">#REF!</definedName>
    <definedName name="PROGRAM_NAME__INLIEU07_FY08">#REF!</definedName>
    <definedName name="PROV">#REF!</definedName>
    <definedName name="State">#REF!</definedName>
    <definedName name="STATE_A_">#REF!</definedName>
    <definedName name="State_Agency">'[1]Drop Down Menu'!$C$4:$C$46</definedName>
    <definedName name="STATE_B_">#REF!</definedName>
    <definedName name="TABLEI">#REF!</definedName>
    <definedName name="TABLEII">#REF!</definedName>
    <definedName name="TELTAX">#REF!</definedName>
    <definedName name="TRAINING">#REF!</definedName>
    <definedName name="WITHHOLD">#REF!</definedName>
    <definedName name="Yes__No">'[1]Drop Down Menu'!$A$20:$A$21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3" l="1"/>
  <c r="C19" i="13"/>
  <c r="C20" i="13" s="1"/>
  <c r="C7" i="13" l="1"/>
  <c r="C6" i="13"/>
  <c r="C5" i="13"/>
  <c r="C12" i="13" l="1"/>
  <c r="C13" i="13"/>
  <c r="C14" i="13"/>
  <c r="C15" i="13"/>
  <c r="C16" i="13"/>
  <c r="C11" i="13"/>
  <c r="C9" i="13" l="1"/>
  <c r="C17" i="13"/>
  <c r="C18" i="13" l="1"/>
</calcChain>
</file>

<file path=xl/sharedStrings.xml><?xml version="1.0" encoding="utf-8"?>
<sst xmlns="http://schemas.openxmlformats.org/spreadsheetml/2006/main" count="218" uniqueCount="172">
  <si>
    <t>Certification</t>
  </si>
  <si>
    <t>Date</t>
  </si>
  <si>
    <t>Transaction ID</t>
  </si>
  <si>
    <t>Transaction Amount</t>
  </si>
  <si>
    <t>Payee Name</t>
  </si>
  <si>
    <t>Payee City</t>
  </si>
  <si>
    <t>Payee Zip</t>
  </si>
  <si>
    <t>Paid Date</t>
  </si>
  <si>
    <t>Address 1</t>
  </si>
  <si>
    <t>Address 2</t>
  </si>
  <si>
    <t>Address 3</t>
  </si>
  <si>
    <t>Expenditure amount for the transaction</t>
  </si>
  <si>
    <t xml:space="preserve">Name of the recipient of the payment </t>
  </si>
  <si>
    <t>Category</t>
  </si>
  <si>
    <t>COMPLETE ALL TABS BEFORE SUBMITTING</t>
  </si>
  <si>
    <t>Other</t>
  </si>
  <si>
    <t>Payee State</t>
  </si>
  <si>
    <t>Municipality</t>
  </si>
  <si>
    <t>Certifying Official Name</t>
  </si>
  <si>
    <t>Certifying Official Title</t>
  </si>
  <si>
    <t>Tab</t>
  </si>
  <si>
    <t>Description</t>
  </si>
  <si>
    <t>Certification that information provided in this report and accompanying documentation are true and accurate.</t>
  </si>
  <si>
    <t>Improve Telework Capabilities of Public Employees</t>
  </si>
  <si>
    <t>Public Health Expenses</t>
  </si>
  <si>
    <t>Personal Protective Equipment</t>
  </si>
  <si>
    <t>Workers’ Compensation</t>
  </si>
  <si>
    <t>Expenses Associated with the Issuance of Tax Anticipation Notes</t>
  </si>
  <si>
    <t>In-Person Education Support</t>
  </si>
  <si>
    <t>Definitions &amp; Documentation</t>
  </si>
  <si>
    <t xml:space="preserve">Defines the categories for reported spending and describes the documentation required to be submitted along with this report. </t>
  </si>
  <si>
    <t>Category Definition</t>
  </si>
  <si>
    <t>Required Documentation</t>
  </si>
  <si>
    <t>Most Relevant Guidance Citations</t>
  </si>
  <si>
    <t xml:space="preserve">Below are the categories of spending to be reported in this form.  </t>
  </si>
  <si>
    <t xml:space="preserve">This is a definition of each category with examples. </t>
  </si>
  <si>
    <t>Presumed Public Safety &amp; Public Health Employee Payroll &amp; Benefits Costs</t>
  </si>
  <si>
    <t>Other COVID Personnel Payroll &amp; Benefits Costs  (Do not include presumed public health and public safety costs)</t>
  </si>
  <si>
    <r>
      <rPr>
        <i/>
        <u/>
        <sz val="11"/>
        <color theme="1"/>
        <rFont val="Calibri"/>
        <family val="2"/>
        <scheme val="minor"/>
      </rPr>
      <t xml:space="preserve">For new employees hired exclusively for COVID-19 work: </t>
    </r>
    <r>
      <rPr>
        <sz val="11"/>
        <color theme="1"/>
        <rFont val="Calibri"/>
        <family val="2"/>
        <scheme val="minor"/>
      </rPr>
      <t xml:space="preserve">
(1) Clear job descriptions demonstrating that the individual’s job is exclusively dedicated to
COVID-19 response.
(2) Payroll records to support costs incurred for the payroll and benefit expenses charged.
</t>
    </r>
    <r>
      <rPr>
        <i/>
        <u/>
        <sz val="11"/>
        <color theme="1"/>
        <rFont val="Calibri"/>
        <family val="2"/>
        <scheme val="minor"/>
      </rPr>
      <t xml:space="preserve">For existing employees who spent time on COVID-19 response:
</t>
    </r>
    <r>
      <rPr>
        <sz val="11"/>
        <color theme="1"/>
        <rFont val="Calibri"/>
        <family val="2"/>
        <scheme val="minor"/>
      </rPr>
      <t>(1) For each employee and per pay period, time sheets and attestation/description
demonstrating the amount of the employee’s time that was dedicated to COVID-19
related activities, with a description of the COVID-19 activities.
(2) Payroll records to support costs incurred for the payroll and benefit expenses charged.</t>
    </r>
  </si>
  <si>
    <t xml:space="preserve">Unbudgeted expenditures to improve teleworking capabilities of public employees, such as software, hardware, remote communication meeting platforms, cybersecurity enhancements, and increased network/server capacity costs.  </t>
  </si>
  <si>
    <t>CRF eligible payroll &amp; benefits costs of municipal employees, excluding Presumed Public Safety &amp; Public Health Employee Payroll &amp; Benefits Costs.  This would include new, unbudgeted staff hired exclusively to meet COVID-19 public health needs, or the tracked time of existing employees spent on mitigating or responding to the COVID-19 public health emergency. Examples:
A new employee hired to conduct COVID-19 screening at public facilities
The time of an existing employee spent modifying public spaces to implement public health guidance</t>
  </si>
  <si>
    <t>FEMA Reimbursement, Local Share</t>
  </si>
  <si>
    <t>The municipality's share of emergency COVID response costs that have been approved by FEMA for reimbursement.</t>
  </si>
  <si>
    <t>The notice of obligation from FEMA confirming reimbursement, including the amount of the FEMA obligation and the amount of the municipal share.</t>
  </si>
  <si>
    <t xml:space="preserve">Unbudgeted, nonpayroll expenses for public health programs and communications; disinfection of public areas and other facilities; enforcement of public health orders and related site inspections; providing healthy/safe government facilities, including reconfiguration, cleaning, screening of employees, etc.  </t>
  </si>
  <si>
    <t xml:space="preserve">Unbudgeted, nonpayroll expenditures associated with the safe reopening of schools, including costs associated with meeting Centers for Disease Control guidelines, and RIDE requirements.  </t>
  </si>
  <si>
    <t>Unbudgeted, nonpayroll expenditures for personal protective equipment.</t>
  </si>
  <si>
    <t>U.S. Treasury CRF Guidance</t>
  </si>
  <si>
    <t>U.S. Treasury CRF FAQs</t>
  </si>
  <si>
    <t xml:space="preserve">These are citation to the U.S. Treasury Coronavirus Relief Fund guidance most relevant to this category.  Refer to these sections for questions on eligibility.  If you have further questions, please contact the Division of Municipal Finance.  The most relevant guidance documents are listed and linked to below. </t>
  </si>
  <si>
    <t xml:space="preserve">Rhode Island Policy for Charging Public Employee Payroll To the Coronavirus Relief Fund </t>
  </si>
  <si>
    <t xml:space="preserve">These are the required documents that you must submit to document the expenditures in this category.  Even if not required to submit documentation, you must maintain relevant documentation to support all CRF expenditures.  Relevant record retention guidance is listed and linked below. </t>
  </si>
  <si>
    <t>U.S. Treasury OIG CRF Reporting &amp; Record Retention Guidance</t>
  </si>
  <si>
    <t>U.S. Treasury OIG CRF Reporting &amp; Recordkeeping FAQs</t>
  </si>
  <si>
    <t>Any necessary, unbudgeted expense for responding to the COVID-19 pandemic not listed in one of the prior categories</t>
  </si>
  <si>
    <t>Necessity</t>
  </si>
  <si>
    <t>Unbudgeted</t>
  </si>
  <si>
    <t>Actual Expenditures Incurred 3-1-20 through 12-30-20</t>
  </si>
  <si>
    <t>Narrative Justification</t>
  </si>
  <si>
    <r>
      <t xml:space="preserve">Necessity
</t>
    </r>
    <r>
      <rPr>
        <i/>
        <sz val="11"/>
        <color theme="1"/>
        <rFont val="Calibri"/>
        <family val="2"/>
        <scheme val="minor"/>
      </rPr>
      <t>The cost must be "necessary" due to the public health emergency.  Examples are found in the Treasury Guidance and Treasury FAQs.  Justification should adhere to Treasury Guidance and FAQs to greatest extent possible</t>
    </r>
  </si>
  <si>
    <r>
      <t xml:space="preserve">Unbudgeted
</t>
    </r>
    <r>
      <rPr>
        <i/>
        <sz val="11"/>
        <color theme="1"/>
        <rFont val="Calibri"/>
        <family val="2"/>
        <scheme val="minor"/>
      </rPr>
      <t>A cost meets this requirement if either (a) the cost cannot lawfully be funded using a line item, allotment, or allocation within the municipal budget as it existed on March 27, 2020 or (b) the cost is for a substantially different use from any expected use of funds in such a line item, allotment, or allocation.  The budget most recently approved as of March 27, 2020, provides the spending baseline against which expenditures should be compared for purposes of determining whether they may be covered using CRF. This spending baseline will carry forward to a subsequent budget year, without adjustment for inflation.</t>
    </r>
  </si>
  <si>
    <t>Summary Report</t>
  </si>
  <si>
    <t>Includes summary reporting on costs by category, along with narrative justifications explaining CRF eligibility for costs claimed.</t>
  </si>
  <si>
    <t>CERTIFICATION TAB INSTRUCTIONS</t>
  </si>
  <si>
    <t>Name of the municipality submitting the report.</t>
  </si>
  <si>
    <t>By entering my name below and submitting this report to the Department of Revenue, Division of Municipal Finance, I certify to the best of my knowledge and belief that the report, and all of the attachments and documentation provided in support of it, is true, complete, and accurate, and the expenditures, disbursements and cash receipts are for the purposes and objectives set forth in the terms and conditions of the relevant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</si>
  <si>
    <t>Name of certifying official.</t>
  </si>
  <si>
    <t xml:space="preserve">The certification must be submitted by either the chief executive official or chief financial official of the municipality.  This field should state the certifying officials title. </t>
  </si>
  <si>
    <t xml:space="preserve">Date the certification is being submitted. </t>
  </si>
  <si>
    <t>Field</t>
  </si>
  <si>
    <t>Requirement</t>
  </si>
  <si>
    <t>Instructions</t>
  </si>
  <si>
    <t>SUMMARY REPORT TAB INSTRUCTIONS</t>
  </si>
  <si>
    <t>Expenditure Category</t>
  </si>
  <si>
    <t>For each category listed, provide the following information.</t>
  </si>
  <si>
    <t>Describe how the expenditures in the Category satisfy the "necessity" requirement for the use of CRF funds.  Description should describe how the expenditures were needed as a result of the COVID-19 emergency.  Consult the Treasury Guidance for examples and explanation of this requirement.</t>
  </si>
  <si>
    <t>Describe how the expenditures in the Category satisfy the "unbudgeted" requirement for the use of CRF funds.  Description should describe how the expenditures were above and beyond normal, baseline municipal spending for that Category.  The baseline is the municipal budget as it existed as of March 27, 2020.  Consult the Treasury Guidance for an explanation of this requirement.</t>
  </si>
  <si>
    <t>Report the total amount of expenditures claimed for CRF reimbursement by category.  The amounts reported by category should match the amounts reported in the Transaction Register for that category.  The amounts reported must be for expenditures incurred between March 1, 2020 and December 30, 2020.  For definition of when a cost in incurred, consult the Treasury Guidance.</t>
  </si>
  <si>
    <t>TRANSACTION REGISTER TAB INSTRUCTIONS</t>
  </si>
  <si>
    <t>Subtotal Payroll &amp; Benefits Transactions</t>
  </si>
  <si>
    <t>Non Payroll &amp; Benefits Transactions</t>
  </si>
  <si>
    <t>Subtotal Non Payroll &amp; Benefits Transactions</t>
  </si>
  <si>
    <t xml:space="preserve">This subtotal should match the total of the transactions in the Transaction Register. </t>
  </si>
  <si>
    <t>Total CRF Expenses Claimed</t>
  </si>
  <si>
    <t>Not applicable -- justifications contained in documentation provided.</t>
  </si>
  <si>
    <t>Transaction Register Tab</t>
  </si>
  <si>
    <t>Transaction Description</t>
  </si>
  <si>
    <t>Payroll &amp; Benefits Transactions &amp; FEMA</t>
  </si>
  <si>
    <t xml:space="preserve">Increased workers compensation cost incurred due to the COVID-19 public health emergency </t>
  </si>
  <si>
    <t>Records demonstrating the amounts paid for workers compensation and the justification for why such amounts were incurred due to the COVID-19 public health emergency</t>
  </si>
  <si>
    <t>Street address information for the payee.</t>
  </si>
  <si>
    <t>Additional street address information, if necessary.</t>
  </si>
  <si>
    <t xml:space="preserve">City information for payee. </t>
  </si>
  <si>
    <t xml:space="preserve">State information for payee. </t>
  </si>
  <si>
    <t xml:space="preserve">Zip code information for payee. </t>
  </si>
  <si>
    <t>Brief description of the expenditure</t>
  </si>
  <si>
    <t>Expenditure Amount</t>
  </si>
  <si>
    <t xml:space="preserve">The date the expenditure was made. </t>
  </si>
  <si>
    <t>Applicable category for the expenditure, corresponding to the categories listed on the "Definitions &amp; Documentation" tab</t>
  </si>
  <si>
    <t xml:space="preserve">Treasury Guidance, pp. 5-7
Treasury FAQs # 2, 47
Rhode Island Policy for Charging Public Employee Payroll To the Coronavirus Relief Fund </t>
  </si>
  <si>
    <t>Treasury FAQs # 12</t>
  </si>
  <si>
    <t xml:space="preserve">Treasury Guidance, pp. 5-7
Treasury FAQs # 11, 30, 47
Rhode Island Policy for Charging Public Employee Payroll To the Coronavirus Relief Fund </t>
  </si>
  <si>
    <t>Treasury FAQs # 42</t>
  </si>
  <si>
    <t>Treasury Guidance, p. 4
Treasury FAQs # 14</t>
  </si>
  <si>
    <t>Treasury Guidance, p. 2</t>
  </si>
  <si>
    <t>Treasury FAQs #35</t>
  </si>
  <si>
    <t>Unbudgeted, nonpayroll expenditures for the issuance of tax anticipation notes, lines of credit, bonds, provided that the issuance was a result of the COVID-19 pandemic. Only unbudgeted interest, administrative and transactional costs are eligible; the payment of principal is not eligible.</t>
  </si>
  <si>
    <t>Treasury FAQs #53</t>
  </si>
  <si>
    <t>Proof of payment for any amounts claimed of $50,000 or more.</t>
  </si>
  <si>
    <t>Estimated CRF Distribution</t>
  </si>
  <si>
    <t>Additional Claims Necessary to Support Total Distribution</t>
  </si>
  <si>
    <t>City or Town</t>
  </si>
  <si>
    <t>FY 21 CRF
 Advancement **</t>
  </si>
  <si>
    <t>Estimated Remaining Distribution of CRF ***</t>
  </si>
  <si>
    <t>FY 21 Estimated Total CRF Distributions</t>
  </si>
  <si>
    <t>Barrington</t>
  </si>
  <si>
    <t>Bristol</t>
  </si>
  <si>
    <t>Burrillville</t>
  </si>
  <si>
    <t>Central Falls</t>
  </si>
  <si>
    <t>Charlestown</t>
  </si>
  <si>
    <t>Coventry</t>
  </si>
  <si>
    <t>Cranston</t>
  </si>
  <si>
    <t>Cumberland</t>
  </si>
  <si>
    <t>East Greenwich</t>
  </si>
  <si>
    <t>East Providence</t>
  </si>
  <si>
    <t>Exeter*</t>
  </si>
  <si>
    <t>Foster</t>
  </si>
  <si>
    <t>Glocester</t>
  </si>
  <si>
    <t>Hopkinton</t>
  </si>
  <si>
    <t>Jamestown</t>
  </si>
  <si>
    <t>Johnston</t>
  </si>
  <si>
    <t>Lincoln</t>
  </si>
  <si>
    <t>Little Compton</t>
  </si>
  <si>
    <t>Middletown</t>
  </si>
  <si>
    <t>Narragansett</t>
  </si>
  <si>
    <t>Newport</t>
  </si>
  <si>
    <t>New Shoreham</t>
  </si>
  <si>
    <t>North Kingstown</t>
  </si>
  <si>
    <t>North Providence</t>
  </si>
  <si>
    <t>North Smithfield</t>
  </si>
  <si>
    <t>Pawtucket</t>
  </si>
  <si>
    <t>Portsmouth</t>
  </si>
  <si>
    <t>Providence</t>
  </si>
  <si>
    <t>Richmond</t>
  </si>
  <si>
    <t>Scituate</t>
  </si>
  <si>
    <t>Smithfield</t>
  </si>
  <si>
    <t>South Kingstown</t>
  </si>
  <si>
    <t>Tiverton</t>
  </si>
  <si>
    <t>Warren</t>
  </si>
  <si>
    <t>Warwick</t>
  </si>
  <si>
    <t>Westerly</t>
  </si>
  <si>
    <t>West Greenwich</t>
  </si>
  <si>
    <t>West Warwick</t>
  </si>
  <si>
    <t>Woonsocket</t>
  </si>
  <si>
    <t>TOTAL</t>
  </si>
  <si>
    <t>** To be distributed to municipalities within 10 days of passage of FY2021 enacted budget.</t>
  </si>
  <si>
    <t>*** Amounts listed are estimates anticipated to be distributed by the end of February and will be subject to reception of proper documentation.</t>
  </si>
  <si>
    <t>* Exeter will receive $629,410 and the Lincoln fire districts will receive $132,099 of General Revenue in addition to any amounts from CRF listed above.</t>
  </si>
  <si>
    <t>FY 2021 Coronavirus Relief Funds (CRF) Distributions^</t>
  </si>
  <si>
    <t>^ Amounts are estimated as the final amounts will be calculated based on actual Motor Vehicle data</t>
  </si>
  <si>
    <t>ESTIMATED CRF DISTRIBUTIONS TAB INSTRUCTIONS</t>
  </si>
  <si>
    <t>N/A</t>
  </si>
  <si>
    <t>Amounts listed are subject to change and based on estimates.  Actual amount distributed will be based on actual Motor Vehicle data</t>
  </si>
  <si>
    <t>Backup Documentation Supplied (Yes / No)</t>
  </si>
  <si>
    <t>The chart below provides guidance on (1) how to categorize expenditures in the Transaction Register and (2) the records required to be submitted as backup to DMF with the final version of this file.  For purposes of seeking reimbursement, DMF is seeking backup for a limited category of expenditutes.  As described more fully in the chart below, DMF is seeking documentation for all personnel related expenditures, workers compensation related expenditures, the fact of FEMA obligations, and expenditures to vendors that equal or exceed $50,000, which is a threshold that U.S. Treasury OIG has used for more detailed reporting.  However, it is important that municipalities retain adequate documentation to support all expenditures that are being reimbursed with CRF funds.  Municipalities' record retention  obligations are set forth in the "Municipal COVID-19 Response Fund Certification" and are described in greater deaily in the U.S. Treasury OIG guidance linked to below.  In the event of an audit, municipalities must have adequate documentation to substantiate all of the expenditures reported in this file, regardless of whether municipalities were required to submit such documentation to DMF.  DMF and the Department of Revenue will consider the failure to adhere to the record retention requirements as a violation of the program certification that may subject a municipality to recoupment of funds.</t>
  </si>
  <si>
    <r>
      <t xml:space="preserve">Public health and public safety payroll and benefits expenses that qualify for the CRF eligibility presumption set forth in Treasury guidance. </t>
    </r>
    <r>
      <rPr>
        <b/>
        <sz val="11"/>
        <color theme="1"/>
        <rFont val="Calibri"/>
        <family val="2"/>
        <scheme val="minor"/>
      </rPr>
      <t>ONLY police officers, firefighters, emergency medical responders, and those who directly support such employees such as dispatchers and supervisory personnel qualify for the public safety presumption.  Clerical and/or custodial staff for public safety should NOT be included in this catogory.</t>
    </r>
    <r>
      <rPr>
        <sz val="11"/>
        <color theme="1"/>
        <rFont val="Calibri"/>
        <family val="2"/>
        <scheme val="minor"/>
      </rPr>
      <t xml:space="preserve"> Public Health personnel are (i) employees whose normal job responsibilities are to medical and other health services to patients, including medical staff assigned to schools, prisons, and other such institutions, and other support services essential for patient care (e.g., laboratory technicians), (2) employees of public health departments directly engaged in matters related to public health; and (3) related supervisory personnel for categories (1) and (2).  Clerical and/or custodial staff for public health should NOT be included in this category.</t>
    </r>
  </si>
  <si>
    <t xml:space="preserve">(1) A list of positions, by title, included in the public safety &amp; public health payroll presumption; and
(2) Payroll, time, and human resource records to support costs
incurred for payroll expenses to substatiate the claimed payroll reimbursement amounts, e.g. a report from a payroll system listing employees covered, time worked, and payroll and benefit costs paid. </t>
  </si>
  <si>
    <t>For all payees/vendors whose cumulative amount of expenditures in the transaction file equal or exceed $50,000, purchase orders, contracts, scopes of work, or comparable transaction documentation to explain the nature of the expenses in sufficient detail to demonstrate CRF eligibility.</t>
  </si>
  <si>
    <t>Documentation File Name</t>
  </si>
  <si>
    <t>A unique identifier for each transaction.  You can assign any form of identifier that is convenient, as long as it is unique to each row.  Each transaction ID should be used at the file name for back up documentation provided.  E.g. each electronic document provided should have a separate transaction ID.  Each electronic document provided should have the transaction ID in the file name.  If you want to submit multiple documents to support a single Transaction ID, please combine them in a single PDF file with the Transaction ID.  For example, if you want to submit a contract and PO in support of an expenditure, combine those in a single PDF file and assign the Transaction ID as the file name.  If the same documentation is used to support multiple Transaction IDs, you only need to provide the documentation once.  In those cases, use the lowest numbered Transaction ID as the file name.</t>
  </si>
  <si>
    <t>This column provides the name of the PDF or Excel file submitted as backup for the transaction.  If backup is not required, you can leave this field blank.  As set forth above in the Instructions on the Transaction ID field, in most cases this field should be the same as the Transaction ID field.  However, if the same documents are being used to support multiple transactions, you should include in this field the Transaction ID corresponding to the necessary files, which may be different.  For example, if transcactions "Trans1" and "Trans7" relied upon identical documentation, you would list "Trans1" in the Documentation Field for both "Trans1" and "Trans7."</t>
  </si>
  <si>
    <t xml:space="preserve">Use this tab for all payments made for which you are claiming CRF reimbursement.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</si>
</sst>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quot;$&quot;\ \ \ \ \ \ \ \ \ \ #,##0_);_(&quot;$&quot;* \(#,##0\);_(&quot;$&quot;* &quot;-&quot;??_);_(@_)"/>
    <numFmt numFmtId="166" formatCode="_(#,##0_);_(\(#,##0\);_(&quot;-&quot;??_);_(@_)"/>
  </numFmts>
  <fonts count="17">
    <font>
      <sz val="11"/>
      <color theme="1"/>
      <name val="Calibri"/>
      <family val="2"/>
      <scheme val="minor"/>
    </font>
    <font>
      <b/>
      <sz val="11"/>
      <color theme="1"/>
      <name val="Calibri"/>
      <family val="2"/>
      <scheme val="minor"/>
    </font>
    <font>
      <sz val="11"/>
      <color rgb="FF000000"/>
      <name val="Open Sans"/>
      <charset val="1"/>
    </font>
    <font>
      <b/>
      <sz val="11"/>
      <color theme="0"/>
      <name val="Calibri"/>
      <family val="2"/>
      <scheme val="minor"/>
    </font>
    <font>
      <sz val="11"/>
      <color theme="1"/>
      <name val="Calibri"/>
      <family val="2"/>
      <scheme val="minor"/>
    </font>
    <font>
      <sz val="10"/>
      <color rgb="FF000000"/>
      <name val="Arial"/>
      <family val="2"/>
    </font>
    <font>
      <sz val="10"/>
      <color rgb="FF000000"/>
      <name val="Arial"/>
      <family val="2"/>
    </font>
    <font>
      <sz val="11"/>
      <name val="Calibri"/>
      <family val="2"/>
      <scheme val="minor"/>
    </font>
    <font>
      <i/>
      <sz val="11"/>
      <color theme="1"/>
      <name val="Calibri"/>
      <family val="2"/>
      <scheme val="minor"/>
    </font>
    <font>
      <u/>
      <sz val="11"/>
      <color theme="10"/>
      <name val="Calibri"/>
      <family val="2"/>
      <scheme val="minor"/>
    </font>
    <font>
      <i/>
      <u/>
      <sz val="11"/>
      <color theme="1"/>
      <name val="Calibri"/>
      <family val="2"/>
      <scheme val="minor"/>
    </font>
    <font>
      <u/>
      <sz val="10"/>
      <color theme="10"/>
      <name val="Arial"/>
      <family val="2"/>
    </font>
    <font>
      <b/>
      <i/>
      <sz val="11"/>
      <color theme="1"/>
      <name val="Calibri"/>
      <family val="2"/>
      <scheme val="minor"/>
    </font>
    <font>
      <b/>
      <sz val="20"/>
      <color theme="1"/>
      <name val="Calibri"/>
      <family val="2"/>
      <scheme val="minor"/>
    </font>
    <font>
      <sz val="11"/>
      <color rgb="FFFF0000"/>
      <name val="Calibri"/>
      <family val="2"/>
      <scheme val="minor"/>
    </font>
    <font>
      <b/>
      <sz val="18"/>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9"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5">
    <xf numFmtId="0" fontId="0" fillId="0" borderId="0"/>
    <xf numFmtId="0" fontId="5" fillId="0" borderId="0"/>
    <xf numFmtId="44" fontId="6" fillId="0" borderId="0" applyFont="0" applyFill="0" applyBorder="0" applyAlignment="0" applyProtection="0"/>
    <xf numFmtId="0" fontId="4" fillId="0" borderId="0"/>
    <xf numFmtId="0" fontId="6"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44" fontId="5" fillId="0" borderId="0" applyFont="0" applyFill="0" applyBorder="0" applyAlignment="0" applyProtection="0"/>
    <xf numFmtId="0" fontId="5" fillId="0" borderId="0"/>
    <xf numFmtId="0" fontId="11"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cellStyleXfs>
  <cellXfs count="83">
    <xf numFmtId="0" fontId="0" fillId="0" borderId="0" xfId="0"/>
    <xf numFmtId="0" fontId="1" fillId="0" borderId="0" xfId="0" applyFont="1"/>
    <xf numFmtId="0" fontId="3" fillId="2" borderId="0" xfId="0" applyFont="1" applyFill="1"/>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Border="1" applyAlignment="1">
      <alignment horizontal="left" vertical="top" wrapText="1"/>
    </xf>
    <xf numFmtId="0" fontId="8" fillId="0" borderId="0" xfId="0" applyFont="1" applyBorder="1" applyAlignment="1">
      <alignment horizontal="left" vertical="top" wrapText="1"/>
    </xf>
    <xf numFmtId="0" fontId="1" fillId="6" borderId="0" xfId="0" applyFont="1" applyFill="1" applyBorder="1" applyAlignment="1">
      <alignment horizontal="left" vertical="top" wrapText="1"/>
    </xf>
    <xf numFmtId="0" fontId="8" fillId="5" borderId="0" xfId="0" applyFont="1" applyFill="1" applyBorder="1" applyAlignment="1">
      <alignment horizontal="left" vertical="top" wrapText="1"/>
    </xf>
    <xf numFmtId="0" fontId="9" fillId="5" borderId="0" xfId="9"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8" applyFont="1" applyBorder="1" applyAlignment="1">
      <alignment horizontal="left" vertical="top" wrapText="1"/>
    </xf>
    <xf numFmtId="0" fontId="7" fillId="0" borderId="2" xfId="8" applyFont="1" applyBorder="1" applyAlignment="1">
      <alignment horizontal="left" vertical="top" wrapText="1"/>
    </xf>
    <xf numFmtId="0" fontId="1" fillId="0" borderId="0" xfId="0" applyFont="1" applyFill="1" applyAlignment="1">
      <alignment vertical="top" wrapText="1"/>
    </xf>
    <xf numFmtId="0" fontId="0" fillId="0" borderId="0" xfId="0" applyFill="1" applyAlignment="1">
      <alignment vertical="top" wrapText="1"/>
    </xf>
    <xf numFmtId="0" fontId="1" fillId="0" borderId="0" xfId="0" applyFont="1" applyFill="1" applyAlignment="1">
      <alignment horizontal="left" vertical="top" wrapText="1"/>
    </xf>
    <xf numFmtId="0" fontId="0" fillId="0" borderId="0" xfId="0" applyFont="1" applyFill="1" applyAlignment="1">
      <alignment horizontal="left" vertical="top" wrapText="1"/>
    </xf>
    <xf numFmtId="0" fontId="1" fillId="7" borderId="0" xfId="0" applyFont="1" applyFill="1" applyAlignment="1">
      <alignment horizontal="center" vertical="center" wrapText="1"/>
    </xf>
    <xf numFmtId="0" fontId="1" fillId="7" borderId="0" xfId="0" applyFont="1" applyFill="1" applyAlignment="1">
      <alignment horizontal="left" vertical="top" wrapText="1"/>
    </xf>
    <xf numFmtId="0" fontId="1" fillId="5" borderId="0" xfId="0" applyFont="1" applyFill="1" applyBorder="1" applyAlignment="1" applyProtection="1">
      <alignment horizontal="left" wrapText="1"/>
      <protection hidden="1"/>
    </xf>
    <xf numFmtId="43" fontId="0" fillId="8" borderId="0" xfId="13" applyFont="1" applyFill="1" applyBorder="1" applyProtection="1">
      <protection hidden="1"/>
    </xf>
    <xf numFmtId="43" fontId="0" fillId="8" borderId="0" xfId="13" applyFont="1" applyFill="1" applyBorder="1" applyAlignment="1" applyProtection="1">
      <alignment wrapText="1"/>
      <protection hidden="1"/>
    </xf>
    <xf numFmtId="43" fontId="0" fillId="5" borderId="0" xfId="13" applyFont="1" applyFill="1" applyBorder="1" applyAlignment="1" applyProtection="1">
      <alignment wrapText="1"/>
      <protection hidden="1"/>
    </xf>
    <xf numFmtId="43" fontId="0" fillId="4" borderId="0" xfId="13" applyFont="1" applyFill="1" applyBorder="1" applyAlignment="1" applyProtection="1">
      <alignment wrapText="1"/>
      <protection hidden="1"/>
    </xf>
    <xf numFmtId="43" fontId="0" fillId="0" borderId="0" xfId="13" applyFont="1" applyBorder="1" applyProtection="1">
      <protection hidden="1"/>
    </xf>
    <xf numFmtId="0" fontId="1" fillId="0" borderId="0" xfId="0" applyFont="1" applyAlignment="1">
      <alignment wrapText="1"/>
    </xf>
    <xf numFmtId="0" fontId="0" fillId="0" borderId="3" xfId="0" applyFill="1" applyBorder="1" applyAlignment="1">
      <alignment horizontal="left" vertical="top" wrapText="1"/>
    </xf>
    <xf numFmtId="0" fontId="0" fillId="0" borderId="2" xfId="0" applyFill="1" applyBorder="1" applyAlignment="1">
      <alignment horizontal="left" vertical="top" wrapText="1"/>
    </xf>
    <xf numFmtId="0" fontId="0" fillId="0" borderId="0" xfId="0" applyFill="1" applyBorder="1" applyAlignment="1" applyProtection="1">
      <alignment wrapText="1"/>
      <protection locked="0"/>
    </xf>
    <xf numFmtId="0" fontId="0" fillId="0" borderId="0" xfId="0" applyFill="1" applyBorder="1" applyProtection="1">
      <protection locked="0"/>
    </xf>
    <xf numFmtId="0" fontId="0" fillId="3" borderId="0" xfId="0" applyFill="1" applyBorder="1" applyAlignment="1" applyProtection="1">
      <alignment wrapText="1"/>
      <protection locked="0"/>
    </xf>
    <xf numFmtId="0" fontId="0" fillId="3" borderId="0" xfId="0" applyFill="1" applyBorder="1" applyProtection="1">
      <protection locked="0"/>
    </xf>
    <xf numFmtId="0" fontId="0" fillId="0" borderId="0" xfId="0" applyBorder="1" applyProtection="1">
      <protection locked="0"/>
    </xf>
    <xf numFmtId="0" fontId="1" fillId="3" borderId="0" xfId="0" applyFont="1" applyFill="1" applyBorder="1" applyAlignment="1" applyProtection="1">
      <alignment wrapText="1"/>
      <protection locked="0"/>
    </xf>
    <xf numFmtId="0" fontId="1" fillId="3" borderId="0" xfId="0" applyFont="1" applyFill="1" applyBorder="1" applyAlignment="1" applyProtection="1">
      <alignment horizontal="left" wrapText="1"/>
      <protection locked="0"/>
    </xf>
    <xf numFmtId="0" fontId="1" fillId="3" borderId="0" xfId="0" applyFont="1" applyFill="1" applyBorder="1" applyAlignment="1" applyProtection="1">
      <alignment vertical="center" wrapText="1"/>
      <protection locked="0"/>
    </xf>
    <xf numFmtId="0" fontId="0" fillId="0" borderId="0" xfId="0" applyBorder="1" applyAlignment="1" applyProtection="1">
      <alignment wrapText="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vertical="center" wrapText="1"/>
      <protection locked="0"/>
    </xf>
    <xf numFmtId="0" fontId="8" fillId="0" borderId="0" xfId="0" applyFont="1" applyBorder="1" applyAlignment="1" applyProtection="1">
      <alignment horizontal="left" vertical="top" wrapText="1"/>
      <protection locked="0"/>
    </xf>
    <xf numFmtId="0" fontId="12" fillId="5" borderId="0" xfId="0" applyFont="1" applyFill="1" applyBorder="1" applyAlignment="1" applyProtection="1">
      <alignment horizontal="left" vertical="top" wrapText="1"/>
      <protection locked="0"/>
    </xf>
    <xf numFmtId="0" fontId="8" fillId="5" borderId="0" xfId="0" applyFont="1" applyFill="1" applyBorder="1" applyProtection="1">
      <protection locked="0"/>
    </xf>
    <xf numFmtId="0" fontId="0" fillId="5" borderId="0" xfId="0" applyFill="1" applyBorder="1" applyAlignment="1" applyProtection="1">
      <alignment wrapText="1"/>
      <protection locked="0"/>
    </xf>
    <xf numFmtId="0" fontId="1" fillId="4" borderId="0" xfId="0" applyFont="1" applyFill="1" applyBorder="1" applyAlignment="1" applyProtection="1">
      <alignment horizontal="left" vertical="top" wrapText="1"/>
      <protection locked="0"/>
    </xf>
    <xf numFmtId="0" fontId="0" fillId="4" borderId="0" xfId="0" applyFill="1" applyBorder="1" applyAlignment="1" applyProtection="1">
      <alignment wrapText="1"/>
      <protection locked="0"/>
    </xf>
    <xf numFmtId="0" fontId="12" fillId="4" borderId="0" xfId="0" applyFont="1" applyFill="1" applyBorder="1" applyAlignment="1" applyProtection="1">
      <alignment horizontal="left" vertical="top" wrapText="1"/>
      <protection locked="0"/>
    </xf>
    <xf numFmtId="0" fontId="8" fillId="4" borderId="0" xfId="0" applyFont="1" applyFill="1" applyBorder="1" applyProtection="1">
      <protection locked="0"/>
    </xf>
    <xf numFmtId="0" fontId="12" fillId="0" borderId="0" xfId="0" applyFont="1" applyBorder="1" applyProtection="1">
      <protection locked="0"/>
    </xf>
    <xf numFmtId="0" fontId="0" fillId="8" borderId="0" xfId="0" applyFill="1" applyBorder="1" applyAlignment="1" applyProtection="1">
      <alignment wrapText="1"/>
      <protection locked="0"/>
    </xf>
    <xf numFmtId="0" fontId="1" fillId="0" borderId="0" xfId="0" applyFont="1" applyFill="1"/>
    <xf numFmtId="0" fontId="0" fillId="0" borderId="0" xfId="0" applyFill="1"/>
    <xf numFmtId="0" fontId="0" fillId="0" borderId="0" xfId="0" applyProtection="1">
      <protection hidden="1"/>
    </xf>
    <xf numFmtId="164" fontId="0" fillId="0" borderId="0" xfId="14" applyNumberFormat="1" applyFont="1" applyProtection="1">
      <protection hidden="1"/>
    </xf>
    <xf numFmtId="164" fontId="14" fillId="0" borderId="0" xfId="14" applyNumberFormat="1" applyFont="1" applyAlignment="1" applyProtection="1">
      <alignment horizontal="center"/>
      <protection hidden="1"/>
    </xf>
    <xf numFmtId="0" fontId="1" fillId="0" borderId="4" xfId="0" applyFont="1" applyBorder="1" applyAlignment="1" applyProtection="1">
      <alignment horizontal="center" wrapText="1"/>
      <protection hidden="1"/>
    </xf>
    <xf numFmtId="164" fontId="1" fillId="0" borderId="4" xfId="14" applyNumberFormat="1" applyFont="1" applyBorder="1" applyAlignment="1" applyProtection="1">
      <alignment horizontal="center" wrapText="1"/>
      <protection hidden="1"/>
    </xf>
    <xf numFmtId="0" fontId="1" fillId="0" borderId="0" xfId="0" applyFont="1" applyAlignment="1" applyProtection="1">
      <alignment horizontal="center" wrapText="1"/>
      <protection hidden="1"/>
    </xf>
    <xf numFmtId="165" fontId="0" fillId="0" borderId="0" xfId="14" applyNumberFormat="1" applyFont="1" applyAlignment="1" applyProtection="1">
      <alignment horizontal="right" indent="1"/>
      <protection hidden="1"/>
    </xf>
    <xf numFmtId="0" fontId="0" fillId="9" borderId="0" xfId="0" applyFill="1" applyProtection="1">
      <protection hidden="1"/>
    </xf>
    <xf numFmtId="166" fontId="0" fillId="9" borderId="0" xfId="14" applyNumberFormat="1" applyFont="1" applyFill="1" applyAlignment="1" applyProtection="1">
      <alignment horizontal="right" indent="1"/>
      <protection hidden="1"/>
    </xf>
    <xf numFmtId="166" fontId="0" fillId="0" borderId="0" xfId="14" applyNumberFormat="1" applyFont="1" applyAlignment="1" applyProtection="1">
      <alignment horizontal="right" indent="1"/>
      <protection hidden="1"/>
    </xf>
    <xf numFmtId="0" fontId="0" fillId="0" borderId="4" xfId="0" applyBorder="1" applyProtection="1">
      <protection hidden="1"/>
    </xf>
    <xf numFmtId="166" fontId="0" fillId="0" borderId="4" xfId="14" applyNumberFormat="1" applyFont="1" applyBorder="1" applyAlignment="1" applyProtection="1">
      <alignment horizontal="right" indent="1"/>
      <protection hidden="1"/>
    </xf>
    <xf numFmtId="0" fontId="1" fillId="0" borderId="0" xfId="0" applyFont="1" applyProtection="1">
      <protection hidden="1"/>
    </xf>
    <xf numFmtId="165" fontId="1" fillId="0" borderId="0" xfId="14" applyNumberFormat="1" applyFont="1" applyAlignment="1" applyProtection="1">
      <alignment horizontal="right" indent="1"/>
      <protection hidden="1"/>
    </xf>
    <xf numFmtId="0" fontId="16" fillId="0" borderId="0" xfId="14" applyNumberFormat="1" applyFont="1" applyAlignment="1" applyProtection="1">
      <alignment horizontal="left" vertical="center"/>
      <protection hidden="1"/>
    </xf>
    <xf numFmtId="164" fontId="16" fillId="0" borderId="0" xfId="14" applyNumberFormat="1" applyFont="1" applyAlignment="1" applyProtection="1">
      <alignment vertical="center"/>
      <protection hidden="1"/>
    </xf>
    <xf numFmtId="0" fontId="1" fillId="3" borderId="0" xfId="0" applyFont="1" applyFill="1" applyAlignment="1">
      <alignment horizontal="left" vertical="top" wrapText="1"/>
    </xf>
    <xf numFmtId="0" fontId="1" fillId="0" borderId="0" xfId="0" applyFont="1" applyFill="1" applyAlignment="1">
      <alignment horizontal="left" vertical="top" wrapText="1"/>
    </xf>
    <xf numFmtId="0" fontId="13" fillId="0" borderId="0" xfId="0" applyFont="1" applyAlignment="1">
      <alignment horizontal="center" vertical="top" wrapText="1"/>
    </xf>
    <xf numFmtId="0" fontId="0" fillId="3" borderId="0" xfId="0" applyFill="1" applyAlignment="1">
      <alignment horizontal="left" vertical="top" wrapText="1"/>
    </xf>
    <xf numFmtId="0" fontId="8" fillId="5" borderId="0" xfId="0" applyFont="1" applyFill="1" applyBorder="1" applyAlignment="1">
      <alignment horizontal="left" vertical="top" wrapText="1"/>
    </xf>
    <xf numFmtId="0" fontId="9" fillId="5" borderId="0" xfId="9" applyFill="1" applyBorder="1" applyAlignment="1">
      <alignment horizontal="left" vertical="top" wrapText="1"/>
    </xf>
    <xf numFmtId="0" fontId="0" fillId="0" borderId="0" xfId="0" applyFill="1" applyBorder="1" applyAlignment="1">
      <alignment horizontal="left" vertical="top" wrapText="1"/>
    </xf>
    <xf numFmtId="0" fontId="2" fillId="0" borderId="0" xfId="0" applyFont="1" applyAlignment="1">
      <alignment wrapText="1"/>
    </xf>
    <xf numFmtId="0" fontId="0" fillId="0" borderId="0" xfId="0" applyBorder="1" applyAlignment="1" applyProtection="1">
      <alignment horizontal="center" vertical="center" wrapText="1"/>
      <protection locked="0"/>
    </xf>
    <xf numFmtId="0" fontId="1" fillId="3" borderId="0" xfId="0" applyFont="1" applyFill="1" applyBorder="1" applyAlignment="1" applyProtection="1">
      <alignment horizontal="center"/>
      <protection locked="0"/>
    </xf>
    <xf numFmtId="0" fontId="15" fillId="0" borderId="0" xfId="0" applyFont="1" applyAlignment="1" applyProtection="1">
      <alignment horizontal="center"/>
      <protection hidden="1"/>
    </xf>
    <xf numFmtId="0" fontId="16" fillId="0" borderId="0" xfId="0" applyFont="1" applyAlignment="1" applyProtection="1">
      <alignment horizontal="left" vertical="center" wrapText="1"/>
      <protection hidden="1"/>
    </xf>
  </cellXfs>
  <cellStyles count="15">
    <cellStyle name="Comma" xfId="13" builtinId="3"/>
    <cellStyle name="Currency" xfId="14" builtinId="4"/>
    <cellStyle name="Currency 2" xfId="2" xr:uid="{CE8ED4CB-E88F-4F4A-BD01-C9F9AF4E3880}"/>
    <cellStyle name="Currency 3" xfId="10" xr:uid="{E557DC09-7D37-4670-9FCF-B1C2D1B4204B}"/>
    <cellStyle name="Hyperlink" xfId="9" builtinId="8"/>
    <cellStyle name="Hyperlink 2" xfId="12" xr:uid="{037BA262-BDF3-4867-AB65-0F6CF004BCAD}"/>
    <cellStyle name="Normal" xfId="0" builtinId="0"/>
    <cellStyle name="Normal 2" xfId="3" xr:uid="{A30BA525-10FD-4C57-948F-DD9F7326B36C}"/>
    <cellStyle name="Normal 3" xfId="4" xr:uid="{C12ECE5B-194A-4580-92B1-94B92DFC2FA0}"/>
    <cellStyle name="Normal 3 2" xfId="11" xr:uid="{B1741A21-2BEA-44CC-9F4B-DBA0A935DE1B}"/>
    <cellStyle name="Normal 4" xfId="5" xr:uid="{F1797A0C-4160-4A77-A48A-92C7F68785CC}"/>
    <cellStyle name="Normal 4 2" xfId="6" xr:uid="{78E1CCB6-1751-4B08-BB7E-1E868D86CCA0}"/>
    <cellStyle name="Normal 4 2 2" xfId="7" xr:uid="{22742443-B8B7-4DA4-99F4-B7838C947FB6}"/>
    <cellStyle name="Normal 5" xfId="8" xr:uid="{61FC063D-E1EA-4F40-A79E-F587297C731A}"/>
    <cellStyle name="Normal 6" xfId="1" xr:uid="{1F9135BF-31A2-4F95-965B-38B2AD687B8E}"/>
  </cellStyles>
  <dxfs count="8">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gov.sharepoint.com/sites/DOA-AccountsControl-GrantsManagement/Grants%20Share%20Drive/Federal%20Award%20Catalog/Award%20Catalog%20FY2020/December%202019/Catalog%20Templates%20Sent%20to%20Agencies/ARTS_CatalogTemplate_12.3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Data Dictionary"/>
      <sheetName val="Tab 2 Federal Awards Catalog"/>
      <sheetName val="Tab 3 Ended Prime Awards"/>
      <sheetName val="Tab 4 Continuing Prime Awards"/>
      <sheetName val="Tab 5 New Prime Awards"/>
      <sheetName val="Tab 6 Subawards"/>
      <sheetName val="Drop Down Menu"/>
      <sheetName val="Lookups"/>
    </sheetNames>
    <sheetDataSet>
      <sheetData sheetId="0"/>
      <sheetData sheetId="1"/>
      <sheetData sheetId="2"/>
      <sheetData sheetId="3"/>
      <sheetData sheetId="4"/>
      <sheetData sheetId="5"/>
      <sheetData sheetId="6">
        <row r="4">
          <cell r="A4" t="str">
            <v>Initial Award</v>
          </cell>
          <cell r="C4" t="str">
            <v>011 General Assembly</v>
          </cell>
          <cell r="E4" t="str">
            <v>1 Agency for International Development</v>
          </cell>
        </row>
        <row r="5">
          <cell r="A5" t="str">
            <v>Modification</v>
          </cell>
          <cell r="C5" t="str">
            <v>012 Executive Department</v>
          </cell>
          <cell r="E5" t="str">
            <v>2 Appalachian Regional Commission</v>
          </cell>
        </row>
        <row r="6">
          <cell r="C6" t="str">
            <v>013 Office of the Lieutenant Governor</v>
          </cell>
          <cell r="E6" t="str">
            <v>3 Architectural and Transportation Barriers Compliance Board</v>
          </cell>
        </row>
        <row r="7">
          <cell r="C7" t="str">
            <v>014 Militia of the State</v>
          </cell>
          <cell r="E7" t="str">
            <v>4 Barry Goldwater Scholarship and Excellence In Education Foundation</v>
          </cell>
        </row>
        <row r="8">
          <cell r="C8" t="str">
            <v>016 Emergency Management Agency</v>
          </cell>
          <cell r="E8" t="str">
            <v>5 Broadcasting Board of Governors</v>
          </cell>
        </row>
        <row r="9">
          <cell r="C9" t="str">
            <v>022 Governor's Commission on Disabilities</v>
          </cell>
          <cell r="E9" t="str">
            <v>6 Christopher Columbus Fellowship Foundation</v>
          </cell>
        </row>
        <row r="10">
          <cell r="A10" t="str">
            <v>Project Grant</v>
          </cell>
          <cell r="C10" t="str">
            <v>023 Rhode Island Commission on the Deaf &amp; Hard of Hearing</v>
          </cell>
          <cell r="E10" t="str">
            <v>7 Commodity Futures Trading Commission</v>
          </cell>
        </row>
        <row r="11">
          <cell r="A11" t="str">
            <v>Formula Grant</v>
          </cell>
          <cell r="C11" t="str">
            <v>026 Rhode Island Council on the Arts</v>
          </cell>
          <cell r="E11" t="str">
            <v>8 Corporation for National and Community Service</v>
          </cell>
        </row>
        <row r="12">
          <cell r="A12" t="str">
            <v>Cooperative Agreement</v>
          </cell>
          <cell r="C12" t="str">
            <v>027 Historical Preservation &amp; Heritage Commission</v>
          </cell>
          <cell r="E12" t="str">
            <v>9 Delta Regional Authority</v>
          </cell>
        </row>
        <row r="13">
          <cell r="A13" t="str">
            <v>Contract</v>
          </cell>
          <cell r="C13" t="str">
            <v>028 Office of Health and Human Services</v>
          </cell>
          <cell r="E13" t="str">
            <v>10 Denali Commission</v>
          </cell>
        </row>
        <row r="14">
          <cell r="A14" t="str">
            <v>Discretionary/competitive Grant</v>
          </cell>
          <cell r="C14" t="str">
            <v>042 Board of Elections</v>
          </cell>
          <cell r="E14" t="str">
            <v>11 Department of Agriculture</v>
          </cell>
        </row>
        <row r="15">
          <cell r="A15" t="str">
            <v>Loan/Loan Guarantee</v>
          </cell>
          <cell r="C15" t="str">
            <v>043 Rhode Island Ethics Commission</v>
          </cell>
          <cell r="E15" t="str">
            <v>12 Department of Commerce</v>
          </cell>
        </row>
        <row r="16">
          <cell r="C16" t="str">
            <v>044 Public Utilities Commission</v>
          </cell>
          <cell r="E16" t="str">
            <v>13 Department of Defense</v>
          </cell>
        </row>
        <row r="17">
          <cell r="C17" t="str">
            <v>045 Office of the Child Advocate</v>
          </cell>
          <cell r="E17" t="str">
            <v>14 Department of Education</v>
          </cell>
        </row>
        <row r="18">
          <cell r="C18" t="str">
            <v>046 Rhode Island Commission for Human Rights</v>
          </cell>
          <cell r="E18" t="str">
            <v>15 Department of Energy</v>
          </cell>
        </row>
        <row r="19">
          <cell r="C19" t="str">
            <v>047 Office of the Mental Health Advocate</v>
          </cell>
          <cell r="E19" t="str">
            <v>16 Department of Health and Human Services</v>
          </cell>
        </row>
        <row r="20">
          <cell r="A20" t="str">
            <v xml:space="preserve">Yes </v>
          </cell>
          <cell r="C20" t="str">
            <v>049 Office of the Public Defender</v>
          </cell>
          <cell r="E20" t="str">
            <v>17 Department of Homeland Security</v>
          </cell>
        </row>
        <row r="21">
          <cell r="A21" t="str">
            <v>No</v>
          </cell>
          <cell r="C21" t="str">
            <v>050 Coastal Resources Management Council</v>
          </cell>
          <cell r="E21" t="str">
            <v>18 Department of Housing and Urban Development</v>
          </cell>
        </row>
        <row r="22">
          <cell r="C22" t="str">
            <v>051 Water Resources Board</v>
          </cell>
          <cell r="E22" t="str">
            <v>19 Department of Justice</v>
          </cell>
        </row>
        <row r="23">
          <cell r="C23" t="str">
            <v>052 Rhode Island Atomic Energy Commission</v>
          </cell>
          <cell r="E23" t="str">
            <v>20 Department of Labor</v>
          </cell>
        </row>
        <row r="24">
          <cell r="C24" t="str">
            <v>053 Public Telecommunications Authority</v>
          </cell>
          <cell r="E24" t="str">
            <v>21 Department of State</v>
          </cell>
        </row>
        <row r="25">
          <cell r="C25" t="str">
            <v>054 Rhode Island Higher Education Assistance Authority</v>
          </cell>
          <cell r="E25" t="str">
            <v>22 Department of the Interior</v>
          </cell>
        </row>
        <row r="26">
          <cell r="C26" t="str">
            <v>065 Secretary of State</v>
          </cell>
          <cell r="E26" t="str">
            <v>23 Department of the Treasury</v>
          </cell>
        </row>
        <row r="27">
          <cell r="C27" t="str">
            <v>066 Department of Attorney General</v>
          </cell>
          <cell r="E27" t="str">
            <v>24 Department of Transportation</v>
          </cell>
        </row>
        <row r="28">
          <cell r="C28" t="str">
            <v>067 Treasury Department</v>
          </cell>
          <cell r="E28" t="str">
            <v>25 Department of Veterans Affairs</v>
          </cell>
        </row>
        <row r="29">
          <cell r="C29" t="str">
            <v>068 Department of Administration</v>
          </cell>
          <cell r="E29" t="str">
            <v>26 Environmental Protection Agency</v>
          </cell>
        </row>
        <row r="30">
          <cell r="C30" t="str">
            <v>069 Department of Human Services</v>
          </cell>
          <cell r="E30" t="str">
            <v>27 Equal Employment Opportunity Commission</v>
          </cell>
        </row>
        <row r="31">
          <cell r="C31" t="str">
            <v>070 Department of Transportation</v>
          </cell>
          <cell r="E31" t="str">
            <v>28 Executive Office of the President</v>
          </cell>
        </row>
        <row r="32">
          <cell r="C32" t="str">
            <v>071 Department of Business Regulation</v>
          </cell>
          <cell r="E32" t="str">
            <v>29 Export - Import Bank of the United States</v>
          </cell>
        </row>
        <row r="33">
          <cell r="C33" t="str">
            <v>072 Department of Elementary and Secondary Education</v>
          </cell>
          <cell r="E33" t="str">
            <v>30 Federal Communications Commission</v>
          </cell>
        </row>
        <row r="34">
          <cell r="C34" t="str">
            <v>073 Department of Labor and Training</v>
          </cell>
          <cell r="E34" t="str">
            <v>31 Federal Council on the Arts and the Humanities</v>
          </cell>
        </row>
        <row r="35">
          <cell r="C35" t="str">
            <v>074 Department of Environmental Management</v>
          </cell>
          <cell r="E35" t="str">
            <v>32 Federal Maritime Commission</v>
          </cell>
        </row>
        <row r="36">
          <cell r="C36" t="str">
            <v>075 Department of Health</v>
          </cell>
          <cell r="E36" t="str">
            <v>33 Federal Mediation and Conciliation Service</v>
          </cell>
        </row>
        <row r="37">
          <cell r="C37" t="str">
            <v>076 Behavioral Healthcare, Developmental Disabilities, &amp; Hospitals</v>
          </cell>
          <cell r="E37" t="str">
            <v>34 Federal Trade Commission</v>
          </cell>
        </row>
        <row r="38">
          <cell r="C38" t="str">
            <v>077 Department of Corrections</v>
          </cell>
          <cell r="E38" t="str">
            <v>35 General Services Administration</v>
          </cell>
        </row>
        <row r="39">
          <cell r="C39" t="str">
            <v>079 Department of Children, Youth, &amp; Families</v>
          </cell>
          <cell r="E39" t="str">
            <v>36 Government Printing Office</v>
          </cell>
        </row>
        <row r="40">
          <cell r="C40" t="str">
            <v>080 Department of Revenue</v>
          </cell>
          <cell r="E40" t="str">
            <v>37 Harry S Truman Scholarship Foundation</v>
          </cell>
        </row>
        <row r="41">
          <cell r="C41" t="str">
            <v>081 Department of Public Safety</v>
          </cell>
          <cell r="E41" t="str">
            <v>38 Institute of Museum and Library Services</v>
          </cell>
        </row>
        <row r="42">
          <cell r="C42" t="str">
            <v>085 Board of Governors for Higher Education</v>
          </cell>
          <cell r="E42" t="str">
            <v>39 James Madison Memorial Fellowship Foundation</v>
          </cell>
        </row>
        <row r="43">
          <cell r="C43" t="str">
            <v>086 University of Rhode Island</v>
          </cell>
          <cell r="E43" t="str">
            <v>40 Japan U.S. Friendship Commission</v>
          </cell>
        </row>
        <row r="44">
          <cell r="C44" t="str">
            <v>087 Rhode Island College</v>
          </cell>
          <cell r="E44" t="str">
            <v>41 Library of Congress</v>
          </cell>
        </row>
        <row r="45">
          <cell r="C45" t="str">
            <v>088 Community College of Rhode Island</v>
          </cell>
          <cell r="E45" t="str">
            <v>42 Millennium Challenge Corporation</v>
          </cell>
        </row>
        <row r="46">
          <cell r="C46" t="str">
            <v>099 Judicial Department</v>
          </cell>
          <cell r="E46" t="str">
            <v>43 Morris K. Udall Foundation</v>
          </cell>
        </row>
        <row r="47">
          <cell r="E47" t="str">
            <v>44 National Aeronautics and Space Administration</v>
          </cell>
        </row>
        <row r="48">
          <cell r="E48" t="str">
            <v>45 National Archives and Records Administration</v>
          </cell>
        </row>
        <row r="49">
          <cell r="E49" t="str">
            <v>46 National Credit Union Administration</v>
          </cell>
        </row>
        <row r="50">
          <cell r="E50" t="str">
            <v>47 National Endowment for the Arts</v>
          </cell>
        </row>
        <row r="51">
          <cell r="E51" t="str">
            <v>48 National Endowment for the Humanities</v>
          </cell>
        </row>
        <row r="52">
          <cell r="E52" t="str">
            <v>49 National Gallery of Art</v>
          </cell>
        </row>
        <row r="53">
          <cell r="E53" t="str">
            <v>50 National Labor Relations Board</v>
          </cell>
        </row>
        <row r="54">
          <cell r="E54" t="str">
            <v>51 National Science Foundation</v>
          </cell>
        </row>
        <row r="55">
          <cell r="E55" t="str">
            <v>52 Northern Border Regional Commission</v>
          </cell>
        </row>
        <row r="56">
          <cell r="E56" t="str">
            <v>53 Nuclear Regulatory Commission</v>
          </cell>
        </row>
        <row r="57">
          <cell r="E57" t="str">
            <v>54 Office of Personnel Management</v>
          </cell>
        </row>
        <row r="58">
          <cell r="E58" t="str">
            <v>55 Overseas Private Investment Corporation</v>
          </cell>
        </row>
        <row r="59">
          <cell r="E59" t="str">
            <v>56 Peace Corps</v>
          </cell>
        </row>
        <row r="60">
          <cell r="E60" t="str">
            <v>57 Pension Benefit Guaranty Corporation</v>
          </cell>
        </row>
        <row r="61">
          <cell r="E61" t="str">
            <v>58 Railroad Retirement Board</v>
          </cell>
        </row>
        <row r="62">
          <cell r="E62" t="str">
            <v>59 Securities and Exchange Commission</v>
          </cell>
        </row>
        <row r="63">
          <cell r="E63" t="str">
            <v>60 Small Business Administration</v>
          </cell>
        </row>
        <row r="64">
          <cell r="E64" t="str">
            <v>61 Smithsonian Institution</v>
          </cell>
        </row>
        <row r="65">
          <cell r="E65" t="str">
            <v>62 Social Security Administration</v>
          </cell>
        </row>
        <row r="66">
          <cell r="E66" t="str">
            <v>63 U.S. Commission on Civil Rights</v>
          </cell>
        </row>
        <row r="67">
          <cell r="E67" t="str">
            <v>64 U.S. Election Assistance Commission</v>
          </cell>
        </row>
        <row r="68">
          <cell r="E68" t="str">
            <v>65 United States Institute of Peace</v>
          </cell>
        </row>
        <row r="69">
          <cell r="E69" t="str">
            <v>66 Vietnam Education Foundation</v>
          </cell>
        </row>
        <row r="70">
          <cell r="E70" t="str">
            <v>67 Woodrow Wilson International Center for Scholars</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Coronavirus-Relief-Fund-Guidance-for-State-Territorial-Local-and-Tribal-Governments.pdf" TargetMode="External"/><Relationship Id="rId2" Type="http://schemas.openxmlformats.org/officeDocument/2006/relationships/hyperlink" Target="https://home.treasury.gov/system/files/136/Coronavirus-Relief-Fund-Frequently-Asked-Questions.pdf" TargetMode="External"/><Relationship Id="rId1" Type="http://schemas.openxmlformats.org/officeDocument/2006/relationships/hyperlink" Target="http://www.omb.ri.gov/documents/pandemic/2020-11-16%20CRF%20Payroll%20Policy%20PUBLISHED.pdf" TargetMode="External"/><Relationship Id="rId6" Type="http://schemas.openxmlformats.org/officeDocument/2006/relationships/printerSettings" Target="../printerSettings/printerSettings2.bin"/><Relationship Id="rId5" Type="http://schemas.openxmlformats.org/officeDocument/2006/relationships/hyperlink" Target="https://www.treasury.gov/about/organizational-structure/ig/Audit%20Reports%20and%20Testimonies/OIG-CA-20-021.pdf" TargetMode="External"/><Relationship Id="rId4" Type="http://schemas.openxmlformats.org/officeDocument/2006/relationships/hyperlink" Target="https://www.treasury.gov/about/organizational-structure/ig/Audit%20Reports%20and%20Testimonies/OIG-CA-20-028.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9EB10-9181-4CF5-B329-681A51E67328}">
  <dimension ref="A1:B42"/>
  <sheetViews>
    <sheetView tabSelected="1" zoomScale="90" zoomScaleNormal="90" workbookViewId="0">
      <selection sqref="A1:B1"/>
    </sheetView>
  </sheetViews>
  <sheetFormatPr defaultColWidth="8.7109375" defaultRowHeight="15"/>
  <cols>
    <col min="1" max="1" width="39.28515625" style="3" customWidth="1"/>
    <col min="2" max="2" width="79.5703125" style="3" customWidth="1"/>
    <col min="3" max="16384" width="8.7109375" style="3"/>
  </cols>
  <sheetData>
    <row r="1" spans="1:2" ht="26.25">
      <c r="A1" s="73" t="s">
        <v>71</v>
      </c>
      <c r="B1" s="73"/>
    </row>
    <row r="2" spans="1:2" s="5" customFormat="1">
      <c r="A2" s="4"/>
    </row>
    <row r="3" spans="1:2" ht="15.95" customHeight="1">
      <c r="A3" s="71" t="s">
        <v>14</v>
      </c>
      <c r="B3" s="74"/>
    </row>
    <row r="4" spans="1:2" s="6" customFormat="1" ht="29.1" customHeight="1">
      <c r="A4" s="21" t="s">
        <v>20</v>
      </c>
      <c r="B4" s="21" t="s">
        <v>21</v>
      </c>
    </row>
    <row r="5" spans="1:2" ht="29.1" customHeight="1">
      <c r="A5" s="4" t="s">
        <v>0</v>
      </c>
      <c r="B5" s="3" t="s">
        <v>22</v>
      </c>
    </row>
    <row r="6" spans="1:2" s="6" customFormat="1" ht="29.1" customHeight="1">
      <c r="A6" s="4" t="s">
        <v>29</v>
      </c>
      <c r="B6" s="6" t="s">
        <v>30</v>
      </c>
    </row>
    <row r="7" spans="1:2" s="6" customFormat="1" ht="29.1" customHeight="1">
      <c r="A7" s="4" t="s">
        <v>61</v>
      </c>
      <c r="B7" s="6" t="s">
        <v>62</v>
      </c>
    </row>
    <row r="8" spans="1:2">
      <c r="A8" s="17" t="s">
        <v>85</v>
      </c>
      <c r="B8" s="18" t="s">
        <v>171</v>
      </c>
    </row>
    <row r="9" spans="1:2" s="6" customFormat="1">
      <c r="A9" s="17"/>
      <c r="B9" s="18"/>
    </row>
    <row r="10" spans="1:2" s="6" customFormat="1">
      <c r="A10" s="71" t="s">
        <v>63</v>
      </c>
      <c r="B10" s="71"/>
    </row>
    <row r="11" spans="1:2" s="6" customFormat="1">
      <c r="A11" s="22" t="s">
        <v>69</v>
      </c>
      <c r="B11" s="22" t="s">
        <v>70</v>
      </c>
    </row>
    <row r="12" spans="1:2" s="6" customFormat="1">
      <c r="A12" s="20" t="s">
        <v>17</v>
      </c>
      <c r="B12" s="20" t="s">
        <v>64</v>
      </c>
    </row>
    <row r="13" spans="1:2" s="6" customFormat="1">
      <c r="A13" s="20" t="s">
        <v>18</v>
      </c>
      <c r="B13" s="20" t="s">
        <v>66</v>
      </c>
    </row>
    <row r="14" spans="1:2" s="6" customFormat="1" ht="45">
      <c r="A14" s="20" t="s">
        <v>19</v>
      </c>
      <c r="B14" s="20" t="s">
        <v>67</v>
      </c>
    </row>
    <row r="15" spans="1:2" s="6" customFormat="1">
      <c r="A15" s="20" t="s">
        <v>1</v>
      </c>
      <c r="B15" s="20" t="s">
        <v>68</v>
      </c>
    </row>
    <row r="16" spans="1:2" s="6" customFormat="1"/>
    <row r="17" spans="1:2" s="6" customFormat="1">
      <c r="A17" s="71" t="s">
        <v>72</v>
      </c>
      <c r="B17" s="71"/>
    </row>
    <row r="18" spans="1:2" s="6" customFormat="1" ht="18.600000000000001" customHeight="1">
      <c r="A18" s="71" t="s">
        <v>74</v>
      </c>
      <c r="B18" s="71"/>
    </row>
    <row r="19" spans="1:2" s="6" customFormat="1">
      <c r="A19" s="22" t="s">
        <v>69</v>
      </c>
      <c r="B19" s="22" t="s">
        <v>70</v>
      </c>
    </row>
    <row r="20" spans="1:2" s="18" customFormat="1" ht="75">
      <c r="A20" s="19" t="s">
        <v>57</v>
      </c>
      <c r="B20" s="20" t="s">
        <v>77</v>
      </c>
    </row>
    <row r="21" spans="1:2" s="18" customFormat="1" ht="60">
      <c r="A21" s="19" t="s">
        <v>55</v>
      </c>
      <c r="B21" s="20" t="s">
        <v>75</v>
      </c>
    </row>
    <row r="22" spans="1:2" s="18" customFormat="1" ht="75">
      <c r="A22" s="19" t="s">
        <v>56</v>
      </c>
      <c r="B22" s="20" t="s">
        <v>76</v>
      </c>
    </row>
    <row r="23" spans="1:2" s="18" customFormat="1">
      <c r="A23" s="19"/>
      <c r="B23" s="19"/>
    </row>
    <row r="24" spans="1:2" s="18" customFormat="1">
      <c r="A24" s="71" t="s">
        <v>78</v>
      </c>
      <c r="B24" s="71"/>
    </row>
    <row r="25" spans="1:2" s="18" customFormat="1">
      <c r="A25" s="22" t="s">
        <v>69</v>
      </c>
      <c r="B25" s="22" t="s">
        <v>70</v>
      </c>
    </row>
    <row r="26" spans="1:2" s="18" customFormat="1" ht="165">
      <c r="A26" s="17" t="s">
        <v>2</v>
      </c>
      <c r="B26" s="18" t="s">
        <v>169</v>
      </c>
    </row>
    <row r="27" spans="1:2" s="18" customFormat="1">
      <c r="A27" s="17" t="s">
        <v>96</v>
      </c>
      <c r="B27" s="18" t="s">
        <v>11</v>
      </c>
    </row>
    <row r="28" spans="1:2" s="18" customFormat="1">
      <c r="A28" s="17" t="s">
        <v>7</v>
      </c>
      <c r="B28" s="18" t="s">
        <v>97</v>
      </c>
    </row>
    <row r="29" spans="1:2" s="18" customFormat="1">
      <c r="A29" s="17" t="s">
        <v>4</v>
      </c>
      <c r="B29" s="18" t="s">
        <v>12</v>
      </c>
    </row>
    <row r="30" spans="1:2" s="18" customFormat="1">
      <c r="A30" s="17" t="s">
        <v>8</v>
      </c>
      <c r="B30" s="18" t="s">
        <v>90</v>
      </c>
    </row>
    <row r="31" spans="1:2" s="18" customFormat="1">
      <c r="A31" s="17" t="s">
        <v>9</v>
      </c>
      <c r="B31" s="18" t="s">
        <v>91</v>
      </c>
    </row>
    <row r="32" spans="1:2" s="18" customFormat="1">
      <c r="A32" s="17" t="s">
        <v>10</v>
      </c>
      <c r="B32" s="18" t="s">
        <v>91</v>
      </c>
    </row>
    <row r="33" spans="1:2" s="18" customFormat="1">
      <c r="A33" s="17" t="s">
        <v>5</v>
      </c>
      <c r="B33" s="18" t="s">
        <v>92</v>
      </c>
    </row>
    <row r="34" spans="1:2" s="18" customFormat="1">
      <c r="A34" s="17" t="s">
        <v>16</v>
      </c>
      <c r="B34" s="18" t="s">
        <v>93</v>
      </c>
    </row>
    <row r="35" spans="1:2" s="18" customFormat="1">
      <c r="A35" s="17" t="s">
        <v>6</v>
      </c>
      <c r="B35" s="18" t="s">
        <v>94</v>
      </c>
    </row>
    <row r="36" spans="1:2" s="18" customFormat="1">
      <c r="A36" s="17" t="s">
        <v>86</v>
      </c>
      <c r="B36" s="18" t="s">
        <v>95</v>
      </c>
    </row>
    <row r="37" spans="1:2" s="18" customFormat="1" ht="30">
      <c r="A37" s="17" t="s">
        <v>73</v>
      </c>
      <c r="B37" s="18" t="s">
        <v>98</v>
      </c>
    </row>
    <row r="38" spans="1:2" s="18" customFormat="1" ht="120">
      <c r="A38" s="17" t="s">
        <v>168</v>
      </c>
      <c r="B38" s="18" t="s">
        <v>170</v>
      </c>
    </row>
    <row r="39" spans="1:2" s="18" customFormat="1"/>
    <row r="40" spans="1:2" s="18" customFormat="1">
      <c r="A40" s="72" t="s">
        <v>160</v>
      </c>
      <c r="B40" s="72"/>
    </row>
    <row r="41" spans="1:2" s="18" customFormat="1">
      <c r="A41" s="19" t="s">
        <v>69</v>
      </c>
      <c r="B41" s="19" t="s">
        <v>70</v>
      </c>
    </row>
    <row r="42" spans="1:2" s="18" customFormat="1" ht="30">
      <c r="A42" s="17" t="s">
        <v>161</v>
      </c>
      <c r="B42" s="18" t="s">
        <v>162</v>
      </c>
    </row>
  </sheetData>
  <mergeCells count="7">
    <mergeCell ref="A24:B24"/>
    <mergeCell ref="A40:B40"/>
    <mergeCell ref="A1:B1"/>
    <mergeCell ref="A3:B3"/>
    <mergeCell ref="A10:B10"/>
    <mergeCell ref="A17:B17"/>
    <mergeCell ref="A18:B18"/>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58959-BEAF-4D0A-99D0-D96E31B98787}">
  <dimension ref="A1:D18"/>
  <sheetViews>
    <sheetView workbookViewId="0">
      <selection activeCell="A2" sqref="A2:D2"/>
    </sheetView>
  </sheetViews>
  <sheetFormatPr defaultColWidth="8.7109375" defaultRowHeight="15"/>
  <cols>
    <col min="1" max="1" width="55.7109375" style="7" customWidth="1"/>
    <col min="2" max="3" width="43.85546875" style="7" customWidth="1"/>
    <col min="4" max="4" width="61.28515625" style="7" customWidth="1"/>
    <col min="5" max="16384" width="8.7109375" style="7"/>
  </cols>
  <sheetData>
    <row r="1" spans="1:4" ht="26.25">
      <c r="A1" s="73" t="s">
        <v>29</v>
      </c>
      <c r="B1" s="73"/>
      <c r="C1" s="73"/>
      <c r="D1" s="73"/>
    </row>
    <row r="2" spans="1:4" ht="110.25" customHeight="1">
      <c r="A2" s="77" t="s">
        <v>164</v>
      </c>
      <c r="B2" s="77"/>
      <c r="C2" s="77"/>
      <c r="D2" s="77"/>
    </row>
    <row r="4" spans="1:4">
      <c r="A4" s="9" t="s">
        <v>73</v>
      </c>
      <c r="B4" s="9" t="s">
        <v>31</v>
      </c>
      <c r="C4" s="9" t="s">
        <v>33</v>
      </c>
      <c r="D4" s="9" t="s">
        <v>32</v>
      </c>
    </row>
    <row r="5" spans="1:4" s="8" customFormat="1" ht="105">
      <c r="A5" s="75" t="s">
        <v>34</v>
      </c>
      <c r="B5" s="75" t="s">
        <v>35</v>
      </c>
      <c r="C5" s="10" t="s">
        <v>49</v>
      </c>
      <c r="D5" s="10" t="s">
        <v>51</v>
      </c>
    </row>
    <row r="6" spans="1:4" s="8" customFormat="1">
      <c r="A6" s="75"/>
      <c r="B6" s="75"/>
      <c r="C6" s="11" t="s">
        <v>47</v>
      </c>
      <c r="D6" s="11" t="s">
        <v>52</v>
      </c>
    </row>
    <row r="7" spans="1:4" s="8" customFormat="1">
      <c r="A7" s="75"/>
      <c r="B7" s="75"/>
      <c r="C7" s="11" t="s">
        <v>48</v>
      </c>
      <c r="D7" s="76" t="s">
        <v>53</v>
      </c>
    </row>
    <row r="8" spans="1:4" s="8" customFormat="1" ht="45">
      <c r="A8" s="75"/>
      <c r="B8" s="75"/>
      <c r="C8" s="11" t="s">
        <v>50</v>
      </c>
      <c r="D8" s="76"/>
    </row>
    <row r="9" spans="1:4" ht="330">
      <c r="A9" s="12" t="s">
        <v>36</v>
      </c>
      <c r="B9" s="31" t="s">
        <v>165</v>
      </c>
      <c r="C9" s="13" t="s">
        <v>99</v>
      </c>
      <c r="D9" s="14" t="s">
        <v>166</v>
      </c>
    </row>
    <row r="10" spans="1:4" ht="240">
      <c r="A10" s="12" t="s">
        <v>37</v>
      </c>
      <c r="B10" s="13" t="s">
        <v>40</v>
      </c>
      <c r="C10" s="13" t="s">
        <v>101</v>
      </c>
      <c r="D10" s="14" t="s">
        <v>38</v>
      </c>
    </row>
    <row r="11" spans="1:4" ht="45">
      <c r="A11" s="12" t="s">
        <v>26</v>
      </c>
      <c r="B11" s="13" t="s">
        <v>88</v>
      </c>
      <c r="C11" s="13" t="s">
        <v>100</v>
      </c>
      <c r="D11" s="14" t="s">
        <v>89</v>
      </c>
    </row>
    <row r="12" spans="1:4" ht="45">
      <c r="A12" s="12" t="s">
        <v>41</v>
      </c>
      <c r="B12" s="13" t="s">
        <v>42</v>
      </c>
      <c r="C12" s="13" t="s">
        <v>102</v>
      </c>
      <c r="D12" s="14" t="s">
        <v>43</v>
      </c>
    </row>
    <row r="13" spans="1:4" ht="90">
      <c r="A13" s="12" t="s">
        <v>23</v>
      </c>
      <c r="B13" s="15" t="s">
        <v>39</v>
      </c>
      <c r="C13" s="13" t="s">
        <v>103</v>
      </c>
      <c r="D13" s="30" t="s">
        <v>167</v>
      </c>
    </row>
    <row r="14" spans="1:4" ht="120">
      <c r="A14" s="12" t="s">
        <v>24</v>
      </c>
      <c r="B14" s="16" t="s">
        <v>44</v>
      </c>
      <c r="C14" s="13" t="s">
        <v>104</v>
      </c>
      <c r="D14" s="30" t="s">
        <v>167</v>
      </c>
    </row>
    <row r="15" spans="1:4" ht="75">
      <c r="A15" s="12" t="s">
        <v>25</v>
      </c>
      <c r="B15" s="13" t="s">
        <v>46</v>
      </c>
      <c r="C15" s="13" t="s">
        <v>104</v>
      </c>
      <c r="D15" s="30" t="s">
        <v>167</v>
      </c>
    </row>
    <row r="16" spans="1:4" ht="105">
      <c r="A16" s="12" t="s">
        <v>27</v>
      </c>
      <c r="B16" s="15" t="s">
        <v>106</v>
      </c>
      <c r="C16" s="13" t="s">
        <v>105</v>
      </c>
      <c r="D16" s="30" t="s">
        <v>108</v>
      </c>
    </row>
    <row r="17" spans="1:4" ht="75">
      <c r="A17" s="12" t="s">
        <v>28</v>
      </c>
      <c r="B17" s="15" t="s">
        <v>45</v>
      </c>
      <c r="C17" s="13" t="s">
        <v>107</v>
      </c>
      <c r="D17" s="30" t="s">
        <v>167</v>
      </c>
    </row>
    <row r="18" spans="1:4" ht="75">
      <c r="A18" s="12" t="s">
        <v>15</v>
      </c>
      <c r="B18" s="13" t="s">
        <v>54</v>
      </c>
      <c r="C18" s="13"/>
      <c r="D18" s="30" t="s">
        <v>167</v>
      </c>
    </row>
  </sheetData>
  <mergeCells count="5">
    <mergeCell ref="A5:A8"/>
    <mergeCell ref="B5:B8"/>
    <mergeCell ref="D7:D8"/>
    <mergeCell ref="A1:D1"/>
    <mergeCell ref="A2:D2"/>
  </mergeCells>
  <hyperlinks>
    <hyperlink ref="C8" r:id="rId1" display="Policy for Charging Public Employee Payroll To the Coronavirus Relief Fund " xr:uid="{369B4105-B4C1-4A76-BDCE-A30B5FA6D466}"/>
    <hyperlink ref="C7" r:id="rId2" xr:uid="{EABBF148-AE62-4445-885D-37D9ACDE384E}"/>
    <hyperlink ref="C6" r:id="rId3" xr:uid="{B030B8A5-19A5-4940-A4B2-E7F0E2F353D8}"/>
    <hyperlink ref="D7" r:id="rId4" xr:uid="{622C9600-FA3F-49CD-A3F3-03CF27AB788E}"/>
    <hyperlink ref="D6" r:id="rId5" xr:uid="{DE15D78C-1D49-4C74-886F-E0883653436A}"/>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1E91-6D28-415D-B8D7-76660E799CD9}">
  <sheetPr>
    <tabColor theme="4"/>
  </sheetPr>
  <dimension ref="A1:G7"/>
  <sheetViews>
    <sheetView workbookViewId="0">
      <selection activeCell="B25" sqref="B25"/>
    </sheetView>
  </sheetViews>
  <sheetFormatPr defaultRowHeight="15"/>
  <cols>
    <col min="1" max="1" width="50.5703125" bestFit="1" customWidth="1"/>
    <col min="2" max="2" width="33" bestFit="1" customWidth="1"/>
    <col min="3" max="3" width="42.85546875" customWidth="1"/>
    <col min="4" max="5" width="33" customWidth="1"/>
    <col min="6" max="6" width="25.85546875" bestFit="1" customWidth="1"/>
    <col min="7" max="7" width="24.85546875" bestFit="1" customWidth="1"/>
    <col min="8" max="8" width="17" bestFit="1" customWidth="1"/>
  </cols>
  <sheetData>
    <row r="1" spans="1:7">
      <c r="A1" s="2" t="s">
        <v>0</v>
      </c>
    </row>
    <row r="2" spans="1:7" ht="63" customHeight="1">
      <c r="A2" s="78" t="s">
        <v>65</v>
      </c>
      <c r="B2" s="78"/>
      <c r="C2" s="78"/>
      <c r="D2" s="78"/>
      <c r="E2" s="78"/>
      <c r="F2" s="78"/>
      <c r="G2" s="78"/>
    </row>
    <row r="4" spans="1:7">
      <c r="A4" s="1" t="s">
        <v>17</v>
      </c>
    </row>
    <row r="5" spans="1:7">
      <c r="A5" s="1" t="s">
        <v>18</v>
      </c>
      <c r="B5" s="1"/>
      <c r="C5" s="1"/>
      <c r="D5" s="1"/>
      <c r="E5" s="1"/>
      <c r="F5" s="1" t="s">
        <v>1</v>
      </c>
    </row>
    <row r="6" spans="1:7">
      <c r="A6" s="1" t="s">
        <v>19</v>
      </c>
    </row>
    <row r="7" spans="1:7">
      <c r="A7" s="1" t="s">
        <v>1</v>
      </c>
    </row>
  </sheetData>
  <mergeCells count="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D61D-1312-4779-B72C-CDD8804657D7}">
  <sheetPr>
    <tabColor theme="4"/>
  </sheetPr>
  <dimension ref="B1:E20"/>
  <sheetViews>
    <sheetView zoomScale="110" zoomScaleNormal="110" workbookViewId="0">
      <pane xSplit="2" ySplit="3" topLeftCell="C4" activePane="bottomRight" state="frozen"/>
      <selection pane="topRight" activeCell="C1" sqref="C1"/>
      <selection pane="bottomLeft" activeCell="A7" sqref="A7"/>
      <selection pane="bottomRight" activeCell="B1" sqref="B1:B1048576"/>
    </sheetView>
  </sheetViews>
  <sheetFormatPr defaultColWidth="9.140625" defaultRowHeight="15"/>
  <cols>
    <col min="1" max="1" width="15" style="36" bestFit="1" customWidth="1"/>
    <col min="2" max="2" width="36.42578125" style="40" customWidth="1"/>
    <col min="3" max="3" width="23.7109375" style="36" customWidth="1"/>
    <col min="4" max="4" width="71.140625" style="36" customWidth="1"/>
    <col min="5" max="5" width="70.85546875" style="36" customWidth="1"/>
    <col min="6" max="7" width="23.7109375" style="36" customWidth="1"/>
    <col min="8" max="16384" width="9.140625" style="36"/>
  </cols>
  <sheetData>
    <row r="1" spans="2:5" s="33" customFormat="1">
      <c r="B1" s="32"/>
    </row>
    <row r="2" spans="2:5">
      <c r="B2" s="34"/>
      <c r="C2" s="35"/>
      <c r="D2" s="80" t="s">
        <v>58</v>
      </c>
      <c r="E2" s="80"/>
    </row>
    <row r="3" spans="2:5" s="40" customFormat="1" ht="126" customHeight="1">
      <c r="B3" s="37" t="s">
        <v>13</v>
      </c>
      <c r="C3" s="38" t="s">
        <v>57</v>
      </c>
      <c r="D3" s="37" t="s">
        <v>59</v>
      </c>
      <c r="E3" s="39" t="s">
        <v>60</v>
      </c>
    </row>
    <row r="4" spans="2:5" s="40" customFormat="1" ht="15.6" customHeight="1">
      <c r="B4" s="41" t="s">
        <v>87</v>
      </c>
      <c r="C4" s="23"/>
      <c r="D4" s="41"/>
      <c r="E4" s="42"/>
    </row>
    <row r="5" spans="2:5" s="40" customFormat="1" ht="30">
      <c r="B5" s="43" t="s">
        <v>36</v>
      </c>
      <c r="C5" s="25">
        <f>SUMIFS('Transaction Register'!$C:$C,'Transaction Register'!$M:$M,'Summary Report'!B5)</f>
        <v>0</v>
      </c>
      <c r="D5" s="79" t="s">
        <v>84</v>
      </c>
      <c r="E5" s="79"/>
    </row>
    <row r="6" spans="2:5" s="40" customFormat="1" ht="60">
      <c r="B6" s="43" t="s">
        <v>37</v>
      </c>
      <c r="C6" s="25">
        <f>SUMIFS('Transaction Register'!$C:$C,'Transaction Register'!$M:$M,'Summary Report'!B6)</f>
        <v>0</v>
      </c>
      <c r="D6" s="79" t="s">
        <v>84</v>
      </c>
      <c r="E6" s="79"/>
    </row>
    <row r="7" spans="2:5" s="40" customFormat="1">
      <c r="B7" s="43" t="s">
        <v>26</v>
      </c>
      <c r="C7" s="25">
        <f>SUMIFS('Transaction Register'!$C:$C,'Transaction Register'!$M:$M,'Summary Report'!B7)</f>
        <v>0</v>
      </c>
      <c r="D7" s="79" t="s">
        <v>84</v>
      </c>
      <c r="E7" s="79"/>
    </row>
    <row r="8" spans="2:5" s="40" customFormat="1">
      <c r="B8" s="43" t="s">
        <v>41</v>
      </c>
      <c r="C8" s="25">
        <f>SUMIFS('Transaction Register'!$C:$C,'Transaction Register'!$M:$M,'Summary Report'!B8)</f>
        <v>0</v>
      </c>
      <c r="D8" s="79" t="s">
        <v>84</v>
      </c>
      <c r="E8" s="79"/>
    </row>
    <row r="9" spans="2:5" s="40" customFormat="1" ht="30">
      <c r="B9" s="44" t="s">
        <v>79</v>
      </c>
      <c r="C9" s="26">
        <f>SUM(C5:C8)</f>
        <v>0</v>
      </c>
      <c r="D9" s="45"/>
      <c r="E9" s="46"/>
    </row>
    <row r="10" spans="2:5" s="40" customFormat="1">
      <c r="B10" s="47" t="s">
        <v>80</v>
      </c>
      <c r="C10" s="27"/>
      <c r="D10" s="48"/>
      <c r="E10" s="48"/>
    </row>
    <row r="11" spans="2:5" s="40" customFormat="1" ht="30">
      <c r="B11" s="43" t="s">
        <v>23</v>
      </c>
      <c r="C11" s="25">
        <f>SUMIFS('Transaction Register'!$C:$C,'Transaction Register'!$M:$M,'Summary Report'!B11)</f>
        <v>0</v>
      </c>
    </row>
    <row r="12" spans="2:5" s="40" customFormat="1">
      <c r="B12" s="43" t="s">
        <v>24</v>
      </c>
      <c r="C12" s="25">
        <f>SUMIFS('Transaction Register'!$C:$C,'Transaction Register'!$M:$M,'Summary Report'!B12)</f>
        <v>0</v>
      </c>
    </row>
    <row r="13" spans="2:5" s="40" customFormat="1">
      <c r="B13" s="43" t="s">
        <v>25</v>
      </c>
      <c r="C13" s="25">
        <f>SUMIFS('Transaction Register'!$C:$C,'Transaction Register'!$M:$M,'Summary Report'!B13)</f>
        <v>0</v>
      </c>
    </row>
    <row r="14" spans="2:5" s="40" customFormat="1" ht="30">
      <c r="B14" s="43" t="s">
        <v>27</v>
      </c>
      <c r="C14" s="25">
        <f>SUMIFS('Transaction Register'!$C:$C,'Transaction Register'!$M:$M,'Summary Report'!B14)</f>
        <v>0</v>
      </c>
    </row>
    <row r="15" spans="2:5" s="40" customFormat="1">
      <c r="B15" s="43" t="s">
        <v>28</v>
      </c>
      <c r="C15" s="25">
        <f>SUMIFS('Transaction Register'!$C:$C,'Transaction Register'!$M:$M,'Summary Report'!B15)</f>
        <v>0</v>
      </c>
    </row>
    <row r="16" spans="2:5" s="40" customFormat="1">
      <c r="B16" s="43" t="s">
        <v>15</v>
      </c>
      <c r="C16" s="25">
        <f>SUMIFS('Transaction Register'!$C:$C,'Transaction Register'!$M:$M,'Summary Report'!B16)</f>
        <v>0</v>
      </c>
    </row>
    <row r="17" spans="2:5" s="40" customFormat="1" ht="30">
      <c r="B17" s="49" t="s">
        <v>81</v>
      </c>
      <c r="C17" s="27">
        <f>SUM(C11:C16)</f>
        <v>0</v>
      </c>
      <c r="D17" s="50" t="s">
        <v>82</v>
      </c>
      <c r="E17" s="48"/>
    </row>
    <row r="18" spans="2:5">
      <c r="B18" s="51" t="s">
        <v>83</v>
      </c>
      <c r="C18" s="28">
        <f>C17+C9</f>
        <v>0</v>
      </c>
    </row>
    <row r="19" spans="2:5">
      <c r="B19" s="52" t="s">
        <v>109</v>
      </c>
      <c r="C19" s="24" t="str">
        <f>IF(Certification!B4="","",VLOOKUP(Certification!$B$4,'Estimated CRF Distributions'!$A:$D,4,FALSE))</f>
        <v/>
      </c>
    </row>
    <row r="20" spans="2:5" ht="30">
      <c r="B20" s="52" t="s">
        <v>110</v>
      </c>
      <c r="C20" s="24" t="str">
        <f>IF(C19="","",IF(C18-C19&lt;=0,C18-C19,0)*-1)</f>
        <v/>
      </c>
    </row>
  </sheetData>
  <sheetProtection sheet="1" objects="1" scenarios="1"/>
  <mergeCells count="5">
    <mergeCell ref="D8:E8"/>
    <mergeCell ref="D2:E2"/>
    <mergeCell ref="D5:E5"/>
    <mergeCell ref="D6:E6"/>
    <mergeCell ref="D7:E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DD969-AECB-430A-A36D-6A2726E55301}">
  <sheetPr>
    <tabColor theme="4"/>
  </sheetPr>
  <dimension ref="A1:N1"/>
  <sheetViews>
    <sheetView zoomScaleNormal="100" workbookViewId="0"/>
  </sheetViews>
  <sheetFormatPr defaultRowHeight="15"/>
  <cols>
    <col min="1" max="2" width="24.85546875" customWidth="1"/>
    <col min="3" max="3" width="19.140625" bestFit="1" customWidth="1"/>
    <col min="4" max="4" width="9.42578125" bestFit="1" customWidth="1"/>
    <col min="5" max="7" width="35.5703125" customWidth="1"/>
    <col min="8" max="8" width="29.28515625" customWidth="1"/>
    <col min="9" max="9" width="11.5703125" bestFit="1" customWidth="1"/>
    <col min="10" max="10" width="11.5703125" customWidth="1"/>
    <col min="11" max="11" width="10.85546875" bestFit="1" customWidth="1"/>
    <col min="12" max="12" width="62.7109375" customWidth="1"/>
    <col min="13" max="13" width="44.28515625" customWidth="1"/>
    <col min="14" max="14" width="45.5703125" style="54" customWidth="1"/>
  </cols>
  <sheetData>
    <row r="1" spans="1:14" s="1" customFormat="1" ht="30">
      <c r="A1" s="1" t="s">
        <v>2</v>
      </c>
      <c r="B1" s="29" t="s">
        <v>163</v>
      </c>
      <c r="C1" s="1" t="s">
        <v>3</v>
      </c>
      <c r="D1" s="1" t="s">
        <v>7</v>
      </c>
      <c r="E1" s="1" t="s">
        <v>4</v>
      </c>
      <c r="F1" s="1" t="s">
        <v>8</v>
      </c>
      <c r="G1" s="1" t="s">
        <v>9</v>
      </c>
      <c r="H1" s="1" t="s">
        <v>10</v>
      </c>
      <c r="I1" s="1" t="s">
        <v>5</v>
      </c>
      <c r="J1" s="1" t="s">
        <v>16</v>
      </c>
      <c r="K1" s="1" t="s">
        <v>6</v>
      </c>
      <c r="L1" s="1" t="s">
        <v>86</v>
      </c>
      <c r="M1" s="1" t="s">
        <v>73</v>
      </c>
      <c r="N1" s="53" t="s">
        <v>168</v>
      </c>
    </row>
  </sheetData>
  <conditionalFormatting sqref="A2:B23000">
    <cfRule type="containsBlanks" dxfId="7" priority="15">
      <formula>LEN(TRIM(A2))=0</formula>
    </cfRule>
    <cfRule type="containsBlanks" dxfId="6" priority="19">
      <formula>LEN(TRIM(A2))=0</formula>
    </cfRule>
  </conditionalFormatting>
  <conditionalFormatting sqref="C2:D23000">
    <cfRule type="containsBlanks" dxfId="5" priority="18">
      <formula>LEN(TRIM(C2))=0</formula>
    </cfRule>
  </conditionalFormatting>
  <conditionalFormatting sqref="E2:E23000">
    <cfRule type="containsBlanks" dxfId="4" priority="12">
      <formula>LEN(TRIM(E2))=0</formula>
    </cfRule>
  </conditionalFormatting>
  <conditionalFormatting sqref="F2:F23000">
    <cfRule type="containsBlanks" dxfId="3" priority="10">
      <formula>LEN(TRIM(F2))=0</formula>
    </cfRule>
  </conditionalFormatting>
  <conditionalFormatting sqref="I2:J23000">
    <cfRule type="containsBlanks" dxfId="2" priority="9">
      <formula>LEN(TRIM(I2))=0</formula>
    </cfRule>
  </conditionalFormatting>
  <conditionalFormatting sqref="K2:M23000 M2:M1048576">
    <cfRule type="containsBlanks" dxfId="1" priority="8">
      <formula>LEN(TRIM(K2))=0</formula>
    </cfRule>
  </conditionalFormatting>
  <conditionalFormatting sqref="N2:N23000">
    <cfRule type="containsBlanks" dxfId="0" priority="1">
      <formula>LEN(TRIM(N2))=0</formula>
    </cfRule>
  </conditionalFormatting>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236F23AC-A81F-46B6-A624-6A5BFEACFA37}">
          <x14:formula1>
            <xm:f>'Definitions &amp; Documentation'!$A$9:$A$18</xm:f>
          </x14:formula1>
          <xm:sqref>M2:M1048576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0907F-EA17-4E66-9CAF-FF3099C6B38A}">
  <sheetPr>
    <tabColor rgb="FFFF0000"/>
    <pageSetUpPr fitToPage="1"/>
  </sheetPr>
  <dimension ref="A1:E52"/>
  <sheetViews>
    <sheetView showGridLines="0" zoomScaleNormal="100" workbookViewId="0">
      <selection sqref="A1:XFD1048576"/>
    </sheetView>
  </sheetViews>
  <sheetFormatPr defaultRowHeight="15"/>
  <cols>
    <col min="1" max="1" width="16.7109375" style="55" bestFit="1" customWidth="1"/>
    <col min="2" max="4" width="23.7109375" style="56" customWidth="1"/>
    <col min="5" max="5" width="19.7109375" style="56" customWidth="1"/>
    <col min="6" max="6" width="47.85546875" style="55" bestFit="1" customWidth="1"/>
    <col min="7" max="7" width="11.5703125" style="55" bestFit="1" customWidth="1"/>
    <col min="8" max="16384" width="9.140625" style="55"/>
  </cols>
  <sheetData>
    <row r="1" spans="1:5" ht="9" customHeight="1"/>
    <row r="2" spans="1:5" ht="23.25">
      <c r="A2" s="81" t="s">
        <v>158</v>
      </c>
      <c r="B2" s="81"/>
      <c r="C2" s="81"/>
      <c r="D2" s="81"/>
      <c r="E2" s="57"/>
    </row>
    <row r="3" spans="1:5" ht="9" customHeight="1"/>
    <row r="4" spans="1:5" s="60" customFormat="1" ht="30">
      <c r="A4" s="58" t="s">
        <v>111</v>
      </c>
      <c r="B4" s="59" t="s">
        <v>112</v>
      </c>
      <c r="C4" s="59" t="s">
        <v>113</v>
      </c>
      <c r="D4" s="59" t="s">
        <v>114</v>
      </c>
    </row>
    <row r="5" spans="1:5">
      <c r="A5" s="55" t="s">
        <v>115</v>
      </c>
      <c r="B5" s="61">
        <v>306438.42000000004</v>
      </c>
      <c r="C5" s="61">
        <v>1853891.58</v>
      </c>
      <c r="D5" s="61">
        <v>2160330</v>
      </c>
      <c r="E5" s="55"/>
    </row>
    <row r="6" spans="1:5">
      <c r="A6" s="62" t="s">
        <v>116</v>
      </c>
      <c r="B6" s="63">
        <v>1107675.32</v>
      </c>
      <c r="C6" s="63">
        <v>861780.67999999993</v>
      </c>
      <c r="D6" s="63">
        <v>1969456</v>
      </c>
      <c r="E6" s="55"/>
    </row>
    <row r="7" spans="1:5">
      <c r="A7" s="55" t="s">
        <v>117</v>
      </c>
      <c r="B7" s="64">
        <v>354502.75</v>
      </c>
      <c r="C7" s="64">
        <v>1717137.25</v>
      </c>
      <c r="D7" s="64">
        <v>2071640</v>
      </c>
      <c r="E7" s="55"/>
    </row>
    <row r="8" spans="1:5">
      <c r="A8" s="62" t="s">
        <v>118</v>
      </c>
      <c r="B8" s="63">
        <v>432121.9</v>
      </c>
      <c r="C8" s="63">
        <v>879783.1</v>
      </c>
      <c r="D8" s="63">
        <v>1311905</v>
      </c>
      <c r="E8" s="55"/>
    </row>
    <row r="9" spans="1:5">
      <c r="A9" s="55" t="s">
        <v>119</v>
      </c>
      <c r="B9" s="64">
        <v>82782.84</v>
      </c>
      <c r="C9" s="64">
        <v>302513.15999999997</v>
      </c>
      <c r="D9" s="64">
        <v>385296</v>
      </c>
      <c r="E9" s="55"/>
    </row>
    <row r="10" spans="1:5">
      <c r="A10" s="62" t="s">
        <v>120</v>
      </c>
      <c r="B10" s="63">
        <v>420821.18</v>
      </c>
      <c r="C10" s="63">
        <v>1869785.82</v>
      </c>
      <c r="D10" s="63">
        <v>2290607</v>
      </c>
      <c r="E10" s="55"/>
    </row>
    <row r="11" spans="1:5">
      <c r="A11" s="55" t="s">
        <v>121</v>
      </c>
      <c r="B11" s="64">
        <v>7154316.4399999995</v>
      </c>
      <c r="C11" s="64">
        <v>8020772.5600000005</v>
      </c>
      <c r="D11" s="64">
        <v>15175089</v>
      </c>
      <c r="E11" s="55"/>
    </row>
    <row r="12" spans="1:5">
      <c r="A12" s="62" t="s">
        <v>122</v>
      </c>
      <c r="B12" s="63">
        <v>409472.74</v>
      </c>
      <c r="C12" s="63">
        <v>1807135.26</v>
      </c>
      <c r="D12" s="63">
        <v>2216608</v>
      </c>
      <c r="E12" s="55"/>
    </row>
    <row r="13" spans="1:5">
      <c r="A13" s="55" t="s">
        <v>123</v>
      </c>
      <c r="B13" s="64">
        <v>632189.96</v>
      </c>
      <c r="C13" s="64">
        <v>451037.04</v>
      </c>
      <c r="D13" s="64">
        <v>1083227</v>
      </c>
      <c r="E13" s="55"/>
    </row>
    <row r="14" spans="1:5">
      <c r="A14" s="62" t="s">
        <v>124</v>
      </c>
      <c r="B14" s="63">
        <v>736527.79</v>
      </c>
      <c r="C14" s="63">
        <v>4144743.21</v>
      </c>
      <c r="D14" s="63">
        <v>4881271</v>
      </c>
      <c r="E14" s="55"/>
    </row>
    <row r="15" spans="1:5">
      <c r="A15" s="55" t="s">
        <v>125</v>
      </c>
      <c r="B15" s="64">
        <v>48850</v>
      </c>
      <c r="C15" s="64">
        <v>0</v>
      </c>
      <c r="D15" s="64">
        <v>48850</v>
      </c>
      <c r="E15" s="55"/>
    </row>
    <row r="16" spans="1:5">
      <c r="A16" s="62" t="s">
        <v>126</v>
      </c>
      <c r="B16" s="63">
        <v>84451.26999999999</v>
      </c>
      <c r="C16" s="63">
        <v>534807.73</v>
      </c>
      <c r="D16" s="63">
        <v>619259</v>
      </c>
      <c r="E16" s="55"/>
    </row>
    <row r="17" spans="1:5">
      <c r="A17" s="55" t="s">
        <v>127</v>
      </c>
      <c r="B17" s="64">
        <v>138710.01</v>
      </c>
      <c r="C17" s="64">
        <v>730591.99000000011</v>
      </c>
      <c r="D17" s="64">
        <v>869302.00000000012</v>
      </c>
      <c r="E17" s="55"/>
    </row>
    <row r="18" spans="1:5">
      <c r="A18" s="62" t="s">
        <v>128</v>
      </c>
      <c r="B18" s="63">
        <v>106521.84</v>
      </c>
      <c r="C18" s="63">
        <v>523070.16000000003</v>
      </c>
      <c r="D18" s="63">
        <v>629592</v>
      </c>
      <c r="E18" s="55"/>
    </row>
    <row r="19" spans="1:5">
      <c r="A19" s="55" t="s">
        <v>129</v>
      </c>
      <c r="B19" s="64">
        <v>49839.68</v>
      </c>
      <c r="C19" s="64">
        <v>104356.32</v>
      </c>
      <c r="D19" s="64">
        <v>154196</v>
      </c>
      <c r="E19" s="55"/>
    </row>
    <row r="20" spans="1:5">
      <c r="A20" s="62" t="s">
        <v>130</v>
      </c>
      <c r="B20" s="63">
        <v>571645.11</v>
      </c>
      <c r="C20" s="63">
        <v>3569212.8899999997</v>
      </c>
      <c r="D20" s="63">
        <v>4140857.9999999995</v>
      </c>
      <c r="E20" s="55"/>
    </row>
    <row r="21" spans="1:5">
      <c r="A21" s="55" t="s">
        <v>131</v>
      </c>
      <c r="B21" s="64">
        <v>248202.78</v>
      </c>
      <c r="C21" s="64">
        <v>1345627.2199999997</v>
      </c>
      <c r="D21" s="64">
        <v>1593829.9999999998</v>
      </c>
      <c r="E21" s="55"/>
    </row>
    <row r="22" spans="1:5">
      <c r="A22" s="62" t="s">
        <v>132</v>
      </c>
      <c r="B22" s="63">
        <v>31770.87</v>
      </c>
      <c r="C22" s="63">
        <v>65616.13</v>
      </c>
      <c r="D22" s="63">
        <v>97387</v>
      </c>
      <c r="E22" s="55"/>
    </row>
    <row r="23" spans="1:5">
      <c r="A23" s="55" t="s">
        <v>133</v>
      </c>
      <c r="B23" s="64">
        <v>147706.84</v>
      </c>
      <c r="C23" s="64">
        <v>472024.15999999992</v>
      </c>
      <c r="D23" s="64">
        <v>619730.99999999988</v>
      </c>
      <c r="E23" s="55"/>
    </row>
    <row r="24" spans="1:5">
      <c r="A24" s="62" t="s">
        <v>134</v>
      </c>
      <c r="B24" s="63">
        <v>141762.68</v>
      </c>
      <c r="C24" s="63">
        <v>300961.32</v>
      </c>
      <c r="D24" s="63">
        <v>442724</v>
      </c>
      <c r="E24" s="55"/>
    </row>
    <row r="25" spans="1:5">
      <c r="A25" s="55" t="s">
        <v>135</v>
      </c>
      <c r="B25" s="64">
        <v>1318935.56</v>
      </c>
      <c r="C25" s="64">
        <v>320344.43999999994</v>
      </c>
      <c r="D25" s="64">
        <v>1639280</v>
      </c>
      <c r="E25" s="55"/>
    </row>
    <row r="26" spans="1:5">
      <c r="A26" s="62" t="s">
        <v>136</v>
      </c>
      <c r="B26" s="63">
        <v>12052.04</v>
      </c>
      <c r="C26" s="63">
        <v>135306.96</v>
      </c>
      <c r="D26" s="63">
        <v>147359</v>
      </c>
      <c r="E26" s="55"/>
    </row>
    <row r="27" spans="1:5">
      <c r="A27" s="55" t="s">
        <v>137</v>
      </c>
      <c r="B27" s="64">
        <v>258820.2</v>
      </c>
      <c r="C27" s="64">
        <v>1190039.8</v>
      </c>
      <c r="D27" s="64">
        <v>1448860</v>
      </c>
      <c r="E27" s="55"/>
    </row>
    <row r="28" spans="1:5">
      <c r="A28" s="62" t="s">
        <v>138</v>
      </c>
      <c r="B28" s="63">
        <v>1495911.46</v>
      </c>
      <c r="C28" s="63">
        <v>3709288.54</v>
      </c>
      <c r="D28" s="63">
        <v>5205200</v>
      </c>
      <c r="E28" s="55"/>
    </row>
    <row r="29" spans="1:5">
      <c r="A29" s="55" t="s">
        <v>139</v>
      </c>
      <c r="B29" s="64">
        <v>225982.67</v>
      </c>
      <c r="C29" s="64">
        <v>1427158.33</v>
      </c>
      <c r="D29" s="64">
        <v>1653141</v>
      </c>
      <c r="E29" s="55"/>
    </row>
    <row r="30" spans="1:5">
      <c r="A30" s="62" t="s">
        <v>140</v>
      </c>
      <c r="B30" s="63">
        <v>2623220.92</v>
      </c>
      <c r="C30" s="63">
        <v>7081156.0800000001</v>
      </c>
      <c r="D30" s="63">
        <v>9704377</v>
      </c>
      <c r="E30" s="55"/>
    </row>
    <row r="31" spans="1:5">
      <c r="A31" s="55" t="s">
        <v>141</v>
      </c>
      <c r="B31" s="64">
        <v>174053.44</v>
      </c>
      <c r="C31" s="64">
        <v>631503.56000000006</v>
      </c>
      <c r="D31" s="64">
        <v>805557</v>
      </c>
      <c r="E31" s="55"/>
    </row>
    <row r="32" spans="1:5">
      <c r="A32" s="62" t="s">
        <v>142</v>
      </c>
      <c r="B32" s="63">
        <v>31200969.120000001</v>
      </c>
      <c r="C32" s="63">
        <v>15064725.879999999</v>
      </c>
      <c r="D32" s="63">
        <v>46265695</v>
      </c>
      <c r="E32" s="55"/>
    </row>
    <row r="33" spans="1:5">
      <c r="A33" s="55" t="s">
        <v>143</v>
      </c>
      <c r="B33" s="64">
        <v>95386.39</v>
      </c>
      <c r="C33" s="64">
        <v>443749.61</v>
      </c>
      <c r="D33" s="64">
        <v>539136</v>
      </c>
      <c r="E33" s="55"/>
    </row>
    <row r="34" spans="1:5">
      <c r="A34" s="62" t="s">
        <v>144</v>
      </c>
      <c r="B34" s="63">
        <v>106759.48</v>
      </c>
      <c r="C34" s="63">
        <v>324510.52</v>
      </c>
      <c r="D34" s="63">
        <v>431270</v>
      </c>
      <c r="E34" s="55"/>
    </row>
    <row r="35" spans="1:5">
      <c r="A35" s="55" t="s">
        <v>145</v>
      </c>
      <c r="B35" s="64">
        <v>916605.95</v>
      </c>
      <c r="C35" s="64">
        <v>1972080.05</v>
      </c>
      <c r="D35" s="64">
        <v>2888686</v>
      </c>
      <c r="E35" s="55"/>
    </row>
    <row r="36" spans="1:5">
      <c r="A36" s="62" t="s">
        <v>146</v>
      </c>
      <c r="B36" s="63">
        <v>432746.79000000004</v>
      </c>
      <c r="C36" s="63">
        <v>992349.21</v>
      </c>
      <c r="D36" s="63">
        <v>1425096</v>
      </c>
      <c r="E36" s="55"/>
    </row>
    <row r="37" spans="1:5">
      <c r="A37" s="55" t="s">
        <v>147</v>
      </c>
      <c r="B37" s="64">
        <v>146629.1</v>
      </c>
      <c r="C37" s="64">
        <v>323465.90000000002</v>
      </c>
      <c r="D37" s="64">
        <v>470095</v>
      </c>
      <c r="E37" s="55"/>
    </row>
    <row r="38" spans="1:5">
      <c r="A38" s="62" t="s">
        <v>148</v>
      </c>
      <c r="B38" s="63">
        <v>134849.68</v>
      </c>
      <c r="C38" s="63">
        <v>659897.31999999995</v>
      </c>
      <c r="D38" s="63">
        <v>794747</v>
      </c>
      <c r="E38" s="55"/>
    </row>
    <row r="39" spans="1:5">
      <c r="A39" s="55" t="s">
        <v>149</v>
      </c>
      <c r="B39" s="64">
        <v>2164353.7999999998</v>
      </c>
      <c r="C39" s="64">
        <v>6827842.2000000002</v>
      </c>
      <c r="D39" s="64">
        <v>8992196</v>
      </c>
      <c r="E39" s="55"/>
    </row>
    <row r="40" spans="1:5">
      <c r="A40" s="62" t="s">
        <v>150</v>
      </c>
      <c r="B40" s="63">
        <v>420342.86</v>
      </c>
      <c r="C40" s="63">
        <v>1753171.1400000001</v>
      </c>
      <c r="D40" s="63">
        <v>2173514</v>
      </c>
      <c r="E40" s="55"/>
    </row>
    <row r="41" spans="1:5">
      <c r="A41" s="55" t="s">
        <v>151</v>
      </c>
      <c r="B41" s="64">
        <v>77467.179999999993</v>
      </c>
      <c r="C41" s="64">
        <v>558364.81999999995</v>
      </c>
      <c r="D41" s="64">
        <v>635832</v>
      </c>
      <c r="E41" s="55"/>
    </row>
    <row r="42" spans="1:5">
      <c r="A42" s="62" t="s">
        <v>152</v>
      </c>
      <c r="B42" s="63">
        <v>1200684.17</v>
      </c>
      <c r="C42" s="63">
        <v>1586804.83</v>
      </c>
      <c r="D42" s="63">
        <v>2787489</v>
      </c>
      <c r="E42" s="55"/>
    </row>
    <row r="43" spans="1:5">
      <c r="A43" s="65" t="s">
        <v>153</v>
      </c>
      <c r="B43" s="66">
        <v>1743030.17</v>
      </c>
      <c r="C43" s="66">
        <v>4016401.83</v>
      </c>
      <c r="D43" s="66">
        <v>5759432</v>
      </c>
      <c r="E43" s="55"/>
    </row>
    <row r="44" spans="1:5">
      <c r="A44" s="67" t="s">
        <v>154</v>
      </c>
      <c r="B44" s="68">
        <v>57955111.399999999</v>
      </c>
      <c r="C44" s="68">
        <v>78573008.599999994</v>
      </c>
      <c r="D44" s="68">
        <v>136528120</v>
      </c>
      <c r="E44" s="55"/>
    </row>
    <row r="46" spans="1:5" ht="24.95" customHeight="1">
      <c r="A46" s="82" t="s">
        <v>157</v>
      </c>
      <c r="B46" s="82"/>
      <c r="C46" s="82"/>
      <c r="D46" s="82"/>
    </row>
    <row r="47" spans="1:5" s="56" customFormat="1" ht="6.95" customHeight="1">
      <c r="A47" s="69"/>
      <c r="B47" s="70"/>
      <c r="C47" s="70"/>
      <c r="D47" s="70"/>
    </row>
    <row r="48" spans="1:5" s="56" customFormat="1">
      <c r="A48" s="82" t="s">
        <v>155</v>
      </c>
      <c r="B48" s="82"/>
      <c r="C48" s="82"/>
      <c r="D48" s="82"/>
    </row>
    <row r="49" spans="1:4" s="56" customFormat="1" ht="6.95" customHeight="1">
      <c r="A49" s="69"/>
      <c r="B49" s="70"/>
      <c r="C49" s="70"/>
      <c r="D49" s="70"/>
    </row>
    <row r="50" spans="1:4" s="56" customFormat="1" ht="24.95" customHeight="1">
      <c r="A50" s="82" t="s">
        <v>156</v>
      </c>
      <c r="B50" s="82"/>
      <c r="C50" s="82"/>
      <c r="D50" s="82"/>
    </row>
    <row r="51" spans="1:4" ht="6" customHeight="1"/>
    <row r="52" spans="1:4">
      <c r="A52" s="82" t="s">
        <v>159</v>
      </c>
      <c r="B52" s="82"/>
      <c r="C52" s="82"/>
      <c r="D52" s="82"/>
    </row>
  </sheetData>
  <sheetProtection sheet="1" objects="1" scenarios="1"/>
  <mergeCells count="5">
    <mergeCell ref="A2:D2"/>
    <mergeCell ref="A46:D46"/>
    <mergeCell ref="A48:D48"/>
    <mergeCell ref="A50:D50"/>
    <mergeCell ref="A52:D52"/>
  </mergeCells>
  <printOptions horizontalCentered="1"/>
  <pageMargins left="0.45" right="0.45" top="0.5" bottom="0.5" header="0.3" footer="0.3"/>
  <pageSetup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52A7E5718E634DB28324FD0E8B6C84" ma:contentTypeVersion="9" ma:contentTypeDescription="Create a new document." ma:contentTypeScope="" ma:versionID="5726141d1a743a1870ab372b4d7a57e0">
  <xsd:schema xmlns:xsd="http://www.w3.org/2001/XMLSchema" xmlns:xs="http://www.w3.org/2001/XMLSchema" xmlns:p="http://schemas.microsoft.com/office/2006/metadata/properties" xmlns:ns3="d773bb64-afce-41d8-a439-f62c5d0c2011" xmlns:ns4="7af2d264-00ef-4de5-b44e-f53c57681255" targetNamespace="http://schemas.microsoft.com/office/2006/metadata/properties" ma:root="true" ma:fieldsID="d589c21fd7f7d7a33c05db918de86eb6" ns3:_="" ns4:_="">
    <xsd:import namespace="d773bb64-afce-41d8-a439-f62c5d0c2011"/>
    <xsd:import namespace="7af2d264-00ef-4de5-b44e-f53c5768125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73bb64-afce-41d8-a439-f62c5d0c20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2d264-00ef-4de5-b44e-f53c5768125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5240D-0BC9-4840-B369-2DBF3928D0B7}">
  <ds:schemaRefs>
    <ds:schemaRef ds:uri="7af2d264-00ef-4de5-b44e-f53c57681255"/>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d773bb64-afce-41d8-a439-f62c5d0c2011"/>
    <ds:schemaRef ds:uri="http://www.w3.org/XML/1998/namespace"/>
  </ds:schemaRefs>
</ds:datastoreItem>
</file>

<file path=customXml/itemProps2.xml><?xml version="1.0" encoding="utf-8"?>
<ds:datastoreItem xmlns:ds="http://schemas.openxmlformats.org/officeDocument/2006/customXml" ds:itemID="{D4CD7B47-DF1B-4F26-9FDA-C4E6334FB4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73bb64-afce-41d8-a439-f62c5d0c2011"/>
    <ds:schemaRef ds:uri="7af2d264-00ef-4de5-b44e-f53c576812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58F398-C290-4E3E-A8FB-67A7A49D8E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Instructions</vt:lpstr>
      <vt:lpstr>Definitions &amp; Documentation</vt:lpstr>
      <vt:lpstr>Certification</vt:lpstr>
      <vt:lpstr>Summary Report</vt:lpstr>
      <vt:lpstr>Transaction Register</vt:lpstr>
      <vt:lpstr>Estimated CRF Distributions</vt:lpstr>
      <vt:lpstr>'Estimated CRF Distributions'!Print_Area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Licht, Jeremy (DOA)</dc:creator>
  <cp:keywords/>
  <dc:description/>
  <cp:lastModifiedBy>Barrette, Jill (DOR)</cp:lastModifiedBy>
  <cp:revision/>
  <dcterms:created xsi:type="dcterms:W3CDTF">2020-09-09T13:32:43Z</dcterms:created>
  <dcterms:modified xsi:type="dcterms:W3CDTF">2021-01-08T21:00:12Z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0x0101001852A7E5718E634DB28324FD0E8B6C84</vt:lpwstr>
  </property>
</Properties>
</file>